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ypotjew\Documents\Temp storage\"/>
    </mc:Choice>
  </mc:AlternateContent>
  <xr:revisionPtr revIDLastSave="0" documentId="13_ncr:1_{B870A034-4405-42C6-BE8E-821BF4B50761}" xr6:coauthVersionLast="41" xr6:coauthVersionMax="41" xr10:uidLastSave="{00000000-0000-0000-0000-000000000000}"/>
  <bookViews>
    <workbookView xWindow="-120" yWindow="-120" windowWidth="29040" windowHeight="15840" xr2:uid="{0D24A304-FF84-4A14-97D7-48DED95A250A}"/>
  </bookViews>
  <sheets>
    <sheet name="App29" sheetId="1" r:id="rId1"/>
  </sheets>
  <externalReferences>
    <externalReference r:id="rId2"/>
    <externalReference r:id="rId3"/>
    <externalReference r:id="rId4"/>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"37QNCS85IK94RM3ILW41JWK3"</definedName>
    <definedName name="_xlnm.Print_Area" localSheetId="0">'App29'!$B$1:$O$128,'App29'!$B$130:$L$240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5" i="1" l="1"/>
  <c r="C219" i="1"/>
  <c r="C208" i="1"/>
  <c r="C192" i="1"/>
  <c r="C156" i="1"/>
  <c r="C149" i="1"/>
  <c r="C142" i="1"/>
  <c r="C135" i="1"/>
  <c r="Z122" i="1"/>
  <c r="Y122" i="1"/>
  <c r="X122" i="1"/>
  <c r="W122" i="1"/>
  <c r="V122" i="1"/>
  <c r="Z119" i="1"/>
  <c r="Y119" i="1"/>
  <c r="X119" i="1"/>
  <c r="W119" i="1"/>
  <c r="V119" i="1"/>
  <c r="Z118" i="1"/>
  <c r="Y118" i="1"/>
  <c r="X118" i="1"/>
  <c r="W118" i="1"/>
  <c r="V118" i="1"/>
  <c r="Z117" i="1"/>
  <c r="Y117" i="1"/>
  <c r="X117" i="1"/>
  <c r="W117" i="1"/>
  <c r="V117" i="1"/>
  <c r="Q117" i="1" s="1"/>
  <c r="Z116" i="1"/>
  <c r="Y116" i="1"/>
  <c r="X116" i="1"/>
  <c r="W116" i="1"/>
  <c r="V116" i="1"/>
  <c r="Z115" i="1"/>
  <c r="Y115" i="1"/>
  <c r="X115" i="1"/>
  <c r="W115" i="1"/>
  <c r="V115" i="1"/>
  <c r="Z112" i="1"/>
  <c r="Y112" i="1"/>
  <c r="X112" i="1"/>
  <c r="W112" i="1"/>
  <c r="V112" i="1"/>
  <c r="Z111" i="1"/>
  <c r="Y111" i="1"/>
  <c r="X111" i="1"/>
  <c r="W111" i="1"/>
  <c r="V111" i="1"/>
  <c r="Q111" i="1" s="1"/>
  <c r="Z110" i="1"/>
  <c r="Y110" i="1"/>
  <c r="X110" i="1"/>
  <c r="W110" i="1"/>
  <c r="V110" i="1"/>
  <c r="Z109" i="1"/>
  <c r="Y109" i="1"/>
  <c r="X109" i="1"/>
  <c r="W109" i="1"/>
  <c r="V109" i="1"/>
  <c r="Z108" i="1"/>
  <c r="Y108" i="1"/>
  <c r="X108" i="1"/>
  <c r="W108" i="1"/>
  <c r="V108" i="1"/>
  <c r="Z107" i="1"/>
  <c r="Y107" i="1"/>
  <c r="X107" i="1"/>
  <c r="W107" i="1"/>
  <c r="V107" i="1"/>
  <c r="Q107" i="1" s="1"/>
  <c r="Z106" i="1"/>
  <c r="Y106" i="1"/>
  <c r="X106" i="1"/>
  <c r="W106" i="1"/>
  <c r="V106" i="1"/>
  <c r="Z105" i="1"/>
  <c r="Y105" i="1"/>
  <c r="X105" i="1"/>
  <c r="W105" i="1"/>
  <c r="V105" i="1"/>
  <c r="Z104" i="1"/>
  <c r="Y104" i="1"/>
  <c r="X104" i="1"/>
  <c r="W104" i="1"/>
  <c r="V104" i="1"/>
  <c r="Z103" i="1"/>
  <c r="Y103" i="1"/>
  <c r="X103" i="1"/>
  <c r="W103" i="1"/>
  <c r="V103" i="1"/>
  <c r="Q103" i="1" s="1"/>
  <c r="Z102" i="1"/>
  <c r="Y102" i="1"/>
  <c r="X102" i="1"/>
  <c r="W102" i="1"/>
  <c r="V102" i="1"/>
  <c r="Z101" i="1"/>
  <c r="Y101" i="1"/>
  <c r="X101" i="1"/>
  <c r="W101" i="1"/>
  <c r="V101" i="1"/>
  <c r="Z100" i="1"/>
  <c r="Y100" i="1"/>
  <c r="X100" i="1"/>
  <c r="W100" i="1"/>
  <c r="V100" i="1"/>
  <c r="Z99" i="1"/>
  <c r="Y99" i="1"/>
  <c r="X99" i="1"/>
  <c r="W99" i="1"/>
  <c r="V99" i="1"/>
  <c r="Q99" i="1" s="1"/>
  <c r="Z98" i="1"/>
  <c r="Y98" i="1"/>
  <c r="X98" i="1"/>
  <c r="W98" i="1"/>
  <c r="V98" i="1"/>
  <c r="Z95" i="1"/>
  <c r="Y95" i="1"/>
  <c r="X95" i="1"/>
  <c r="W95" i="1"/>
  <c r="V95" i="1"/>
  <c r="Z94" i="1"/>
  <c r="Y94" i="1"/>
  <c r="X94" i="1"/>
  <c r="W94" i="1"/>
  <c r="V94" i="1"/>
  <c r="Z93" i="1"/>
  <c r="Y93" i="1"/>
  <c r="X93" i="1"/>
  <c r="W93" i="1"/>
  <c r="V93" i="1"/>
  <c r="Q93" i="1" s="1"/>
  <c r="Z92" i="1"/>
  <c r="Y92" i="1"/>
  <c r="X92" i="1"/>
  <c r="W92" i="1"/>
  <c r="V92" i="1"/>
  <c r="Z91" i="1"/>
  <c r="Y91" i="1"/>
  <c r="X91" i="1"/>
  <c r="W91" i="1"/>
  <c r="V91" i="1"/>
  <c r="Z90" i="1"/>
  <c r="Y90" i="1"/>
  <c r="X90" i="1"/>
  <c r="W90" i="1"/>
  <c r="V90" i="1"/>
  <c r="Z89" i="1"/>
  <c r="Y89" i="1"/>
  <c r="X89" i="1"/>
  <c r="W89" i="1"/>
  <c r="V89" i="1"/>
  <c r="Z88" i="1"/>
  <c r="Y88" i="1"/>
  <c r="X88" i="1"/>
  <c r="W88" i="1"/>
  <c r="V88" i="1"/>
  <c r="Z87" i="1"/>
  <c r="Y87" i="1"/>
  <c r="X87" i="1"/>
  <c r="W87" i="1"/>
  <c r="V87" i="1"/>
  <c r="Z86" i="1"/>
  <c r="Y86" i="1"/>
  <c r="X86" i="1"/>
  <c r="W86" i="1"/>
  <c r="V86" i="1"/>
  <c r="Z83" i="1"/>
  <c r="Y83" i="1"/>
  <c r="X83" i="1"/>
  <c r="W83" i="1"/>
  <c r="V83" i="1"/>
  <c r="Q83" i="1" s="1"/>
  <c r="Z82" i="1"/>
  <c r="Y82" i="1"/>
  <c r="X82" i="1"/>
  <c r="W82" i="1"/>
  <c r="V82" i="1"/>
  <c r="Z81" i="1"/>
  <c r="Y81" i="1"/>
  <c r="X81" i="1"/>
  <c r="W81" i="1"/>
  <c r="V81" i="1"/>
  <c r="Z80" i="1"/>
  <c r="Y80" i="1"/>
  <c r="X80" i="1"/>
  <c r="W80" i="1"/>
  <c r="V80" i="1"/>
  <c r="Z79" i="1"/>
  <c r="Y79" i="1"/>
  <c r="X79" i="1"/>
  <c r="W79" i="1"/>
  <c r="V79" i="1"/>
  <c r="Q79" i="1" s="1"/>
  <c r="Z78" i="1"/>
  <c r="Y78" i="1"/>
  <c r="X78" i="1"/>
  <c r="W78" i="1"/>
  <c r="V78" i="1"/>
  <c r="Z77" i="1"/>
  <c r="Y77" i="1"/>
  <c r="X77" i="1"/>
  <c r="W77" i="1"/>
  <c r="V77" i="1"/>
  <c r="Z76" i="1"/>
  <c r="Y76" i="1"/>
  <c r="X76" i="1"/>
  <c r="W76" i="1"/>
  <c r="V76" i="1"/>
  <c r="Z75" i="1"/>
  <c r="Y75" i="1"/>
  <c r="X75" i="1"/>
  <c r="W75" i="1"/>
  <c r="V75" i="1"/>
  <c r="Q75" i="1" s="1"/>
  <c r="Z74" i="1"/>
  <c r="Y74" i="1"/>
  <c r="X74" i="1"/>
  <c r="W74" i="1"/>
  <c r="V74" i="1"/>
  <c r="Z73" i="1"/>
  <c r="Y73" i="1"/>
  <c r="X73" i="1"/>
  <c r="W73" i="1"/>
  <c r="V73" i="1"/>
  <c r="Z72" i="1"/>
  <c r="Y72" i="1"/>
  <c r="X72" i="1"/>
  <c r="W72" i="1"/>
  <c r="V72" i="1"/>
  <c r="Z71" i="1"/>
  <c r="Y71" i="1"/>
  <c r="X71" i="1"/>
  <c r="W71" i="1"/>
  <c r="V71" i="1"/>
  <c r="Q71" i="1" s="1"/>
  <c r="Z70" i="1"/>
  <c r="Y70" i="1"/>
  <c r="X70" i="1"/>
  <c r="W70" i="1"/>
  <c r="V70" i="1"/>
  <c r="Z69" i="1"/>
  <c r="Y69" i="1"/>
  <c r="X69" i="1"/>
  <c r="W69" i="1"/>
  <c r="V69" i="1"/>
  <c r="AI66" i="1"/>
  <c r="AH66" i="1"/>
  <c r="AG66" i="1"/>
  <c r="AF66" i="1"/>
  <c r="AE66" i="1"/>
  <c r="L66" i="1"/>
  <c r="K66" i="1"/>
  <c r="J66" i="1"/>
  <c r="I66" i="1"/>
  <c r="H66" i="1"/>
  <c r="Z65" i="1"/>
  <c r="Y65" i="1"/>
  <c r="X65" i="1"/>
  <c r="W65" i="1"/>
  <c r="Q65" i="1" s="1"/>
  <c r="V65" i="1"/>
  <c r="Z64" i="1"/>
  <c r="Y64" i="1"/>
  <c r="X64" i="1"/>
  <c r="W64" i="1"/>
  <c r="V64" i="1"/>
  <c r="Z63" i="1"/>
  <c r="Y63" i="1"/>
  <c r="X63" i="1"/>
  <c r="W63" i="1"/>
  <c r="V63" i="1"/>
  <c r="Q63" i="1" s="1"/>
  <c r="Z62" i="1"/>
  <c r="Y62" i="1"/>
  <c r="X62" i="1"/>
  <c r="W62" i="1"/>
  <c r="V62" i="1"/>
  <c r="Z61" i="1"/>
  <c r="Y61" i="1"/>
  <c r="X61" i="1"/>
  <c r="W61" i="1"/>
  <c r="V61" i="1"/>
  <c r="Q61" i="1"/>
  <c r="Z60" i="1"/>
  <c r="Y60" i="1"/>
  <c r="X60" i="1"/>
  <c r="W60" i="1"/>
  <c r="Q60" i="1" s="1"/>
  <c r="V60" i="1"/>
  <c r="L59" i="1"/>
  <c r="AI59" i="1" s="1"/>
  <c r="K59" i="1"/>
  <c r="AH59" i="1" s="1"/>
  <c r="J59" i="1"/>
  <c r="AG59" i="1" s="1"/>
  <c r="I59" i="1"/>
  <c r="AF59" i="1" s="1"/>
  <c r="H59" i="1"/>
  <c r="AE59" i="1" s="1"/>
  <c r="Z58" i="1"/>
  <c r="Y58" i="1"/>
  <c r="X58" i="1"/>
  <c r="W58" i="1"/>
  <c r="V58" i="1"/>
  <c r="Z57" i="1"/>
  <c r="Y57" i="1"/>
  <c r="X57" i="1"/>
  <c r="W57" i="1"/>
  <c r="V57" i="1"/>
  <c r="Z56" i="1"/>
  <c r="Y56" i="1"/>
  <c r="X56" i="1"/>
  <c r="W56" i="1"/>
  <c r="V56" i="1"/>
  <c r="Z55" i="1"/>
  <c r="Y55" i="1"/>
  <c r="X55" i="1"/>
  <c r="W55" i="1"/>
  <c r="V55" i="1"/>
  <c r="Z54" i="1"/>
  <c r="Y54" i="1"/>
  <c r="X54" i="1"/>
  <c r="W54" i="1"/>
  <c r="V54" i="1"/>
  <c r="Z53" i="1"/>
  <c r="Y53" i="1"/>
  <c r="X53" i="1"/>
  <c r="W53" i="1"/>
  <c r="V53" i="1"/>
  <c r="Q52" i="1"/>
  <c r="L52" i="1"/>
  <c r="AI52" i="1" s="1"/>
  <c r="K52" i="1"/>
  <c r="AH52" i="1" s="1"/>
  <c r="J52" i="1"/>
  <c r="AG52" i="1" s="1"/>
  <c r="I52" i="1"/>
  <c r="AF52" i="1" s="1"/>
  <c r="H52" i="1"/>
  <c r="AE52" i="1" s="1"/>
  <c r="Z51" i="1"/>
  <c r="Y51" i="1"/>
  <c r="X51" i="1"/>
  <c r="W51" i="1"/>
  <c r="V51" i="1"/>
  <c r="Z50" i="1"/>
  <c r="Y50" i="1"/>
  <c r="X50" i="1"/>
  <c r="W50" i="1"/>
  <c r="V50" i="1"/>
  <c r="Z49" i="1"/>
  <c r="Y49" i="1"/>
  <c r="X49" i="1"/>
  <c r="W49" i="1"/>
  <c r="V49" i="1"/>
  <c r="Z48" i="1"/>
  <c r="Y48" i="1"/>
  <c r="X48" i="1"/>
  <c r="W48" i="1"/>
  <c r="V48" i="1"/>
  <c r="Z47" i="1"/>
  <c r="Y47" i="1"/>
  <c r="X47" i="1"/>
  <c r="W47" i="1"/>
  <c r="V47" i="1"/>
  <c r="Z46" i="1"/>
  <c r="Y46" i="1"/>
  <c r="X46" i="1"/>
  <c r="W46" i="1"/>
  <c r="V46" i="1"/>
  <c r="L45" i="1"/>
  <c r="AI45" i="1" s="1"/>
  <c r="K45" i="1"/>
  <c r="AH45" i="1" s="1"/>
  <c r="J45" i="1"/>
  <c r="AG45" i="1" s="1"/>
  <c r="I45" i="1"/>
  <c r="AF45" i="1" s="1"/>
  <c r="H45" i="1"/>
  <c r="AE45" i="1" s="1"/>
  <c r="Z44" i="1"/>
  <c r="Y44" i="1"/>
  <c r="X44" i="1"/>
  <c r="W44" i="1"/>
  <c r="V44" i="1"/>
  <c r="Z43" i="1"/>
  <c r="Y43" i="1"/>
  <c r="X43" i="1"/>
  <c r="W43" i="1"/>
  <c r="V43" i="1"/>
  <c r="Z42" i="1"/>
  <c r="Y42" i="1"/>
  <c r="X42" i="1"/>
  <c r="W42" i="1"/>
  <c r="V42" i="1"/>
  <c r="Z41" i="1"/>
  <c r="Y41" i="1"/>
  <c r="X41" i="1"/>
  <c r="W41" i="1"/>
  <c r="V41" i="1"/>
  <c r="Z40" i="1"/>
  <c r="Y40" i="1"/>
  <c r="X40" i="1"/>
  <c r="W40" i="1"/>
  <c r="V40" i="1"/>
  <c r="Z39" i="1"/>
  <c r="Y39" i="1"/>
  <c r="X39" i="1"/>
  <c r="W39" i="1"/>
  <c r="V39" i="1"/>
  <c r="L38" i="1"/>
  <c r="AI38" i="1" s="1"/>
  <c r="K38" i="1"/>
  <c r="AH38" i="1" s="1"/>
  <c r="J38" i="1"/>
  <c r="AG38" i="1" s="1"/>
  <c r="I38" i="1"/>
  <c r="AF38" i="1" s="1"/>
  <c r="H38" i="1"/>
  <c r="AE38" i="1" s="1"/>
  <c r="Z37" i="1"/>
  <c r="Y37" i="1"/>
  <c r="X37" i="1"/>
  <c r="W37" i="1"/>
  <c r="V37" i="1"/>
  <c r="Z36" i="1"/>
  <c r="Y36" i="1"/>
  <c r="X36" i="1"/>
  <c r="W36" i="1"/>
  <c r="V36" i="1"/>
  <c r="Z35" i="1"/>
  <c r="Y35" i="1"/>
  <c r="X35" i="1"/>
  <c r="W35" i="1"/>
  <c r="V35" i="1"/>
  <c r="Z34" i="1"/>
  <c r="Y34" i="1"/>
  <c r="X34" i="1"/>
  <c r="W34" i="1"/>
  <c r="V34" i="1"/>
  <c r="Z33" i="1"/>
  <c r="Y33" i="1"/>
  <c r="X33" i="1"/>
  <c r="W33" i="1"/>
  <c r="V33" i="1"/>
  <c r="Z32" i="1"/>
  <c r="Y32" i="1"/>
  <c r="X32" i="1"/>
  <c r="W32" i="1"/>
  <c r="V32" i="1"/>
  <c r="G29" i="1"/>
  <c r="U28" i="1"/>
  <c r="Q28" i="1"/>
  <c r="U27" i="1"/>
  <c r="Q27" i="1"/>
  <c r="U26" i="1"/>
  <c r="Q26" i="1"/>
  <c r="U25" i="1"/>
  <c r="Q25" i="1"/>
  <c r="U24" i="1"/>
  <c r="Q24" i="1"/>
  <c r="G21" i="1"/>
  <c r="U20" i="1"/>
  <c r="Q20" i="1" s="1"/>
  <c r="U19" i="1"/>
  <c r="Q19" i="1" s="1"/>
  <c r="U18" i="1"/>
  <c r="Q18" i="1"/>
  <c r="U17" i="1"/>
  <c r="Q17" i="1" s="1"/>
  <c r="B17" i="1"/>
  <c r="B18" i="1" s="1"/>
  <c r="B19" i="1" s="1"/>
  <c r="B20" i="1" s="1"/>
  <c r="B21" i="1" s="1"/>
  <c r="U16" i="1"/>
  <c r="Q16" i="1"/>
  <c r="G13" i="1"/>
  <c r="U12" i="1"/>
  <c r="Q12" i="1" s="1"/>
  <c r="U11" i="1"/>
  <c r="Q11" i="1" s="1"/>
  <c r="U10" i="1"/>
  <c r="Q10" i="1"/>
  <c r="U9" i="1"/>
  <c r="Q9" i="1" s="1"/>
  <c r="B9" i="1"/>
  <c r="B10" i="1" s="1"/>
  <c r="B11" i="1" s="1"/>
  <c r="B12" i="1" s="1"/>
  <c r="B13" i="1" s="1"/>
  <c r="U8" i="1"/>
  <c r="Q8" i="1"/>
  <c r="R6" i="1"/>
  <c r="L1" i="1"/>
  <c r="Q49" i="1" l="1"/>
  <c r="Q44" i="1"/>
  <c r="Q33" i="1"/>
  <c r="Q37" i="1"/>
  <c r="Q89" i="1"/>
  <c r="Q57" i="1"/>
  <c r="Q53" i="1"/>
  <c r="R52" i="1"/>
  <c r="Q43" i="1"/>
  <c r="Q41" i="1"/>
  <c r="Q39" i="1"/>
  <c r="Q34" i="1"/>
  <c r="R38" i="1"/>
  <c r="Q42" i="1"/>
  <c r="Q46" i="1"/>
  <c r="Q50" i="1"/>
  <c r="Q54" i="1"/>
  <c r="Q58" i="1"/>
  <c r="R66" i="1"/>
  <c r="Q72" i="1"/>
  <c r="Q76" i="1"/>
  <c r="Q80" i="1"/>
  <c r="Q86" i="1"/>
  <c r="Q90" i="1"/>
  <c r="Q94" i="1"/>
  <c r="Q100" i="1"/>
  <c r="Q104" i="1"/>
  <c r="Q108" i="1"/>
  <c r="Q112" i="1"/>
  <c r="Q118" i="1"/>
  <c r="Q35" i="1"/>
  <c r="Q40" i="1"/>
  <c r="Q47" i="1"/>
  <c r="Q51" i="1"/>
  <c r="Q55" i="1"/>
  <c r="Q64" i="1"/>
  <c r="Q69" i="1"/>
  <c r="Q73" i="1"/>
  <c r="Q77" i="1"/>
  <c r="Q81" i="1"/>
  <c r="Q87" i="1"/>
  <c r="Q91" i="1"/>
  <c r="Q95" i="1"/>
  <c r="Q101" i="1"/>
  <c r="Q105" i="1"/>
  <c r="Q109" i="1"/>
  <c r="Q115" i="1"/>
  <c r="Q119" i="1"/>
  <c r="Q32" i="1"/>
  <c r="Q36" i="1"/>
  <c r="Q48" i="1"/>
  <c r="Q56" i="1"/>
  <c r="Q62" i="1"/>
  <c r="Q70" i="1"/>
  <c r="Q74" i="1"/>
  <c r="Q78" i="1"/>
  <c r="Q82" i="1"/>
  <c r="Q88" i="1"/>
  <c r="Q92" i="1"/>
  <c r="Q98" i="1"/>
  <c r="Q102" i="1"/>
  <c r="Q106" i="1"/>
  <c r="Q110" i="1"/>
  <c r="Q116" i="1"/>
  <c r="Q122" i="1"/>
  <c r="R45" i="1"/>
  <c r="R59" i="1"/>
</calcChain>
</file>

<file path=xl/sharedStrings.xml><?xml version="1.0" encoding="utf-8"?>
<sst xmlns="http://schemas.openxmlformats.org/spreadsheetml/2006/main" count="960" uniqueCount="403">
  <si>
    <t>App29 - Wholesale tax</t>
  </si>
  <si>
    <t>Data validation</t>
  </si>
  <si>
    <t>Line description</t>
  </si>
  <si>
    <t>Item reference</t>
  </si>
  <si>
    <t>Units</t>
  </si>
  <si>
    <t>DPs</t>
  </si>
  <si>
    <t>2019-20</t>
  </si>
  <si>
    <t>2020-21</t>
  </si>
  <si>
    <t>2021-22</t>
  </si>
  <si>
    <t>2022-23</t>
  </si>
  <si>
    <t>2023-24</t>
  </si>
  <si>
    <t>2024-25</t>
  </si>
  <si>
    <t>Calculation, copy or download rule</t>
  </si>
  <si>
    <t>Validation description</t>
  </si>
  <si>
    <t>Completion</t>
  </si>
  <si>
    <t>Validation</t>
  </si>
  <si>
    <t>Completion checks</t>
  </si>
  <si>
    <t>Validation checks</t>
  </si>
  <si>
    <t xml:space="preserve">Price base </t>
  </si>
  <si>
    <t>Outturn (nominal)</t>
  </si>
  <si>
    <t>Please complete all cells in row</t>
  </si>
  <si>
    <t>Cells should equal 100%</t>
  </si>
  <si>
    <t>A</t>
  </si>
  <si>
    <t>Brought forward capital allowance pool ~ General 18%</t>
  </si>
  <si>
    <t>Brought forward capital allowance 18% ~ Water resources</t>
  </si>
  <si>
    <t>APP290001</t>
  </si>
  <si>
    <t>£m</t>
  </si>
  <si>
    <t>Brought forward capital allowance 18% ~ Water network plus</t>
  </si>
  <si>
    <t>APP290002</t>
  </si>
  <si>
    <t>Brought forward capital allowance 18% ~ Wastewater network plus</t>
  </si>
  <si>
    <t>APP290003</t>
  </si>
  <si>
    <t>Brought forward capital allowance 18% ~ Bioresources</t>
  </si>
  <si>
    <t>APP290004</t>
  </si>
  <si>
    <t>Brought forward capital allowance 18% ~ Dummy control</t>
  </si>
  <si>
    <t>APP290005</t>
  </si>
  <si>
    <t>Total brought forward capital allowance pool ~ General 18%</t>
  </si>
  <si>
    <t>APP290006</t>
  </si>
  <si>
    <t>Sum of lines 1 to 5.</t>
  </si>
  <si>
    <t>B</t>
  </si>
  <si>
    <t>Brought forward capital allowance pool ~ Longlife 6%</t>
  </si>
  <si>
    <t>Brought forward capital allowance 6% ~ Water resources</t>
  </si>
  <si>
    <t>APP290059</t>
  </si>
  <si>
    <t>Brought forward capital allowance 6% ~ Water network plus</t>
  </si>
  <si>
    <t>APP290060</t>
  </si>
  <si>
    <t>Brought forward capital allowance 6% ~ Wastewater network plus</t>
  </si>
  <si>
    <t>APP290061</t>
  </si>
  <si>
    <t>Brought forward capital allowance 6% ~ Bioresources</t>
  </si>
  <si>
    <t>APP290062</t>
  </si>
  <si>
    <t>Brought forward capital allowance 6% ~ Dummy control</t>
  </si>
  <si>
    <t>APP290063</t>
  </si>
  <si>
    <t>Total brought forward capital allowance pool ~ Longlife 6%</t>
  </si>
  <si>
    <t>APP290064</t>
  </si>
  <si>
    <t>Sum of lines 7 to 11.</t>
  </si>
  <si>
    <t>C</t>
  </si>
  <si>
    <t>Brought forward capital allowance pool ~ Structures and buildings 2%</t>
  </si>
  <si>
    <t>Brought forward capital allowance 2% ~ Water resources</t>
  </si>
  <si>
    <t>APP290053</t>
  </si>
  <si>
    <t>Brought forward capital allowance 2% ~ Water network plus</t>
  </si>
  <si>
    <t>APP290054</t>
  </si>
  <si>
    <t>Brought forward capital allowance 2% ~ Wastewater network plus</t>
  </si>
  <si>
    <t>APP290055</t>
  </si>
  <si>
    <t>Brought forward capital allowance 2% ~ Bioresources</t>
  </si>
  <si>
    <t>APP290056</t>
  </si>
  <si>
    <t>Brought forward capital allowance 2% ~ Dummy control</t>
  </si>
  <si>
    <t>APP290057</t>
  </si>
  <si>
    <t>Total brought forward capital allowance pool ~ Structures and buildings 2%</t>
  </si>
  <si>
    <t>APP290058</t>
  </si>
  <si>
    <t>Sum of lines 13 to 17.</t>
  </si>
  <si>
    <t>D</t>
  </si>
  <si>
    <t>New capital expenditure</t>
  </si>
  <si>
    <t>Proportion of new capital expenditure qualifying for the general (18%) pool ~ Water resources</t>
  </si>
  <si>
    <t>APP290013</t>
  </si>
  <si>
    <t>%</t>
  </si>
  <si>
    <t>Proportion of new capital expenditure qualifying for the longlife (6%) pool ~ Water resources</t>
  </si>
  <si>
    <t>APP290070</t>
  </si>
  <si>
    <t>Proportion of new capital expenditure qualifying for the structures and buildings (2%) pool ~ Water resources</t>
  </si>
  <si>
    <t>APP290065</t>
  </si>
  <si>
    <t>Proportion of new capital expenditure not qualifying for capital allowances ~ Water resources</t>
  </si>
  <si>
    <t>APP290015</t>
  </si>
  <si>
    <t>Proportion of new capital expenditure qualifying for a full deduction in the year ~ Water resources</t>
  </si>
  <si>
    <t>APP290016</t>
  </si>
  <si>
    <t>Proportion of new capital expenditure qualifying for a tax deduction based on depreciation ~ Water resources</t>
  </si>
  <si>
    <t>APP290017</t>
  </si>
  <si>
    <t>Total proportion of new capital expenditure ~ Water resources</t>
  </si>
  <si>
    <t>APP290018</t>
  </si>
  <si>
    <t>Sum of lines 19 to 24</t>
  </si>
  <si>
    <t>Must equal 100%</t>
  </si>
  <si>
    <t>Proportion of new capital expenditure qualifying for the general (18%) pool ~ Water network plus</t>
  </si>
  <si>
    <t>APP290019</t>
  </si>
  <si>
    <t>Proportion of new capital expenditure qualifying for the longlife (6%) pool ~ Water network plus</t>
  </si>
  <si>
    <t>APP290071</t>
  </si>
  <si>
    <t>Proportion of new capital expenditure qualifying for the structures and buildings (2%) pool ~ Water network plus</t>
  </si>
  <si>
    <t>APP290066</t>
  </si>
  <si>
    <t>Proportion of new capital expenditure not qualifying for capital allowances ~ Water network plus</t>
  </si>
  <si>
    <t>APP290021</t>
  </si>
  <si>
    <t>Proportion of new capital expenditure qualifying for a full deduction in the year ~ Water network plus</t>
  </si>
  <si>
    <t>APP290022</t>
  </si>
  <si>
    <t>Proportion of new capital expenditure qualifying for a tax deduction based on depreciation ~ Water network plus</t>
  </si>
  <si>
    <t>APP290023</t>
  </si>
  <si>
    <t>Total proportion of new capital expenditure ~ Water network plus</t>
  </si>
  <si>
    <t>APP290024</t>
  </si>
  <si>
    <t>Sum of lines 26 to 31</t>
  </si>
  <si>
    <t>Proportion of new capital expenditure qualifying for the general (18%) pool ~ Wastewater network plus</t>
  </si>
  <si>
    <t>APP290025</t>
  </si>
  <si>
    <t>Proportion of new capital expenditure qualifying for the longlife (6%) pool ~ Wastewater network plus</t>
  </si>
  <si>
    <t>APP290072</t>
  </si>
  <si>
    <t>Proportion of new capital expenditure qualifying for the structures and buildings (2%) pool ~ Wastewater network plus</t>
  </si>
  <si>
    <t>APP290067</t>
  </si>
  <si>
    <t>Proportion of new capital expenditure not qualifying for capital allowances ~ Wastewater network plus</t>
  </si>
  <si>
    <t>APP290027</t>
  </si>
  <si>
    <t>Proportion of new capital expenditure qualifying for a full deduction in the year ~ Wastewater network plus</t>
  </si>
  <si>
    <t>APP290028</t>
  </si>
  <si>
    <t>Proportion of new capital expenditure qualifying for a tax deduction based on depreciation ~ Wastewater network plus</t>
  </si>
  <si>
    <t>APP290029</t>
  </si>
  <si>
    <t>Total proportion of new capital expenditure ~ Wastewater network plus</t>
  </si>
  <si>
    <t>APP290030</t>
  </si>
  <si>
    <t>Sum of lines 33 to 38</t>
  </si>
  <si>
    <t>Must equal 100% (or 0% for a water only company).</t>
  </si>
  <si>
    <t>Proportion of new capital expenditure qualifying for the general (18%) pool ~ Bioresources</t>
  </si>
  <si>
    <t>APP290031</t>
  </si>
  <si>
    <t>Proportion of new capital expenditure qualifying for the longlife (6%) pool ~ Bioresources</t>
  </si>
  <si>
    <t>APP290073</t>
  </si>
  <si>
    <t>Proportion of new capital expenditure qualifying for the structures and buildings (2%) pool ~ Bioresources</t>
  </si>
  <si>
    <t>APP290068</t>
  </si>
  <si>
    <t>Proportion of new capital expenditure not qualifying for capital allowances ~ Bioresources</t>
  </si>
  <si>
    <t>APP290033</t>
  </si>
  <si>
    <t>Proportion of new capital expenditure qualifying for a full deduction in the year ~ Bioresources</t>
  </si>
  <si>
    <t>APP290034</t>
  </si>
  <si>
    <t>Proportion of new capital expenditure qualifying for a tax deduction based on depreciation ~ Bioresources</t>
  </si>
  <si>
    <t>APP290035</t>
  </si>
  <si>
    <t>Total proportion of new capital expenditure ~ Bioresources</t>
  </si>
  <si>
    <t>APP290036</t>
  </si>
  <si>
    <t>Sum of lines 40 to 45</t>
  </si>
  <si>
    <t>Proportion of new capital expenditure qualifying for the general (18%) pool ~ Dummy control</t>
  </si>
  <si>
    <t>APP290037</t>
  </si>
  <si>
    <t>Proportion of new capital expenditure qualifying for the longlife (6%) pool ~ Dummy control</t>
  </si>
  <si>
    <t>APP290074</t>
  </si>
  <si>
    <t>Proportion of new capital expenditure qualifying for the structures and buildings (2%) pool ~ Dummy control</t>
  </si>
  <si>
    <t>APP290069</t>
  </si>
  <si>
    <t>Proportion of new capital expenditure not qualifying for capital allowances ~ Dummy control</t>
  </si>
  <si>
    <t>APP290039</t>
  </si>
  <si>
    <t>Proportion of new capital expenditure qualifying for a full deduction in the year ~ Dummy control</t>
  </si>
  <si>
    <t>APP290040</t>
  </si>
  <si>
    <t>Proportion of new capital expenditure qualifying for a tax deduction based on depreciation ~ Dummy control</t>
  </si>
  <si>
    <t>APP290041</t>
  </si>
  <si>
    <t>Total proportion of new capital expenditure ~ Dummy control</t>
  </si>
  <si>
    <t>APP290042</t>
  </si>
  <si>
    <t>Sum of lines 47 to 52</t>
  </si>
  <si>
    <t>Must equal 100% or 0%.</t>
  </si>
  <si>
    <t>E</t>
  </si>
  <si>
    <t>Disallowable expenditure</t>
  </si>
  <si>
    <t>P&amp;L expenditure not allowable as a deduction from taxable trading profits ~ Water resources</t>
  </si>
  <si>
    <t>A3009WR</t>
  </si>
  <si>
    <t>P&amp;L expenditure not allowable as a deduction from taxable trading profits ~ Water network plus</t>
  </si>
  <si>
    <t>A3009WN</t>
  </si>
  <si>
    <t>P&amp;L expenditure not allowable as a deduction from taxable trading profits ~ Wastewater network plus</t>
  </si>
  <si>
    <t>A3016WWN</t>
  </si>
  <si>
    <t>P&amp;L expenditure not allowable as a deduction from taxable trading profits ~ Bioresources</t>
  </si>
  <si>
    <t>A3016BIO</t>
  </si>
  <si>
    <t>P&amp;L expenditure not allowable as a deduction from taxable trading profits ~ Dummy control</t>
  </si>
  <si>
    <t>A3016DMY</t>
  </si>
  <si>
    <t>P&amp;L expenditure relating to renewals not allowable as a deduction from taxable trading profits ~ Water resources</t>
  </si>
  <si>
    <t>APP290043</t>
  </si>
  <si>
    <t>P&amp;L expenditure relating to renewals not allowable as a deduction from taxable trading profits ~ Water network plus</t>
  </si>
  <si>
    <t>APP290044</t>
  </si>
  <si>
    <t>P&amp;L expenditure relating to renewals not allowable as a deduction from taxable trading profits ~ Wastewater network plus</t>
  </si>
  <si>
    <t>APP290045</t>
  </si>
  <si>
    <t>P&amp;L expenditure relating to renewals not allowable as a deduction from taxable trading profits ~ Bioresources</t>
  </si>
  <si>
    <t>APP290046</t>
  </si>
  <si>
    <t>P&amp;L expenditure relating to renewals not allowable as a deduction from taxable trading profits ~ Dummy control</t>
  </si>
  <si>
    <t>APP290047</t>
  </si>
  <si>
    <t>Change in general provisions ~ Water resources</t>
  </si>
  <si>
    <t>A3010WR</t>
  </si>
  <si>
    <t>Change in general provisions ~ Water network plus</t>
  </si>
  <si>
    <t>A3010WN</t>
  </si>
  <si>
    <t>Change in general provisions ~ Wastewater network plus</t>
  </si>
  <si>
    <t>A3017WWN</t>
  </si>
  <si>
    <t>Change in general provisions ~ Bioresources</t>
  </si>
  <si>
    <t>A3017BIO</t>
  </si>
  <si>
    <t>Change in general provisions ~ Dummy control</t>
  </si>
  <si>
    <t>A3017DMY</t>
  </si>
  <si>
    <t>F</t>
  </si>
  <si>
    <t>Allowable expenditure</t>
  </si>
  <si>
    <t>Allowable depreciation on capitalised revenue expenditure (infra &amp; non-infra) ~ Water resources</t>
  </si>
  <si>
    <t>APP290048</t>
  </si>
  <si>
    <t>Allowable depreciation on capitalised revenue expenditure (infra &amp; non-infra) ~ Water network plus</t>
  </si>
  <si>
    <t>APP290049</t>
  </si>
  <si>
    <t>Allowable depreciation on capitalised revenue expenditure (infra &amp; non-infra) ~ Wastewater network plus</t>
  </si>
  <si>
    <t>APP290050</t>
  </si>
  <si>
    <t>Allowable depreciation on capitalised revenue expenditure (infra &amp; non-infra) ~ Bioresources</t>
  </si>
  <si>
    <t>APP290051</t>
  </si>
  <si>
    <t>Allowable depreciation on capitalised revenue expenditure (infra &amp; non-infra) ~ Dummy control</t>
  </si>
  <si>
    <t>APP290052</t>
  </si>
  <si>
    <t>Finance lease depreciation ~ Water resources</t>
  </si>
  <si>
    <t>A3012WR</t>
  </si>
  <si>
    <t>Finance lease depreciation ~ Water network plus</t>
  </si>
  <si>
    <t>A3012WN</t>
  </si>
  <si>
    <t>Finance lease depreciation ~ Wastewater network plus</t>
  </si>
  <si>
    <t>A3019WWN</t>
  </si>
  <si>
    <t>Finance lease depreciation ~ Bioresources</t>
  </si>
  <si>
    <t>A3019BIO</t>
  </si>
  <si>
    <t>Finance lease depreciation ~ Dummy control</t>
  </si>
  <si>
    <t>A3019DMY</t>
  </si>
  <si>
    <t>G</t>
  </si>
  <si>
    <t>Other taxable income</t>
  </si>
  <si>
    <t>Grants and contributions taxable on receipt ~ Water resources</t>
  </si>
  <si>
    <t>A3014WR</t>
  </si>
  <si>
    <t>Grants and contributions taxable on receipt ~ Water network plus</t>
  </si>
  <si>
    <t>A3014WN</t>
  </si>
  <si>
    <t>Grants and contributions taxable on receipt ~ Wastewater network plus</t>
  </si>
  <si>
    <t>A3021WWN</t>
  </si>
  <si>
    <t>Grants and contributions taxable on receipt ~ Bioresources</t>
  </si>
  <si>
    <t>A3021BIO</t>
  </si>
  <si>
    <t>Grants and contributions taxable on receipt ~ Dummy control</t>
  </si>
  <si>
    <t>A3021DMY</t>
  </si>
  <si>
    <t>Amortisation on grants and contributions ~ Water resources</t>
  </si>
  <si>
    <t>A3027WR</t>
  </si>
  <si>
    <t>Amortisation on grants and contributions ~ Water network plus</t>
  </si>
  <si>
    <t>A3027WN</t>
  </si>
  <si>
    <t>Amortisation on grants and contributions ~ Wastewater network plus</t>
  </si>
  <si>
    <t>A3026WWN</t>
  </si>
  <si>
    <t>Amortisation on grants and contributions ~ Bioresources</t>
  </si>
  <si>
    <t>A3026BIO</t>
  </si>
  <si>
    <t>Amortisation on grants and contributions ~ Dummy control</t>
  </si>
  <si>
    <t>A3026DMY</t>
  </si>
  <si>
    <t>Other adjustments to taxable profits ~ Water resources</t>
  </si>
  <si>
    <t>A3015WR</t>
  </si>
  <si>
    <t>Other adjustments to taxable profits ~ Water network plus</t>
  </si>
  <si>
    <t>A3015WN</t>
  </si>
  <si>
    <t>Other adjustments to taxable profits ~ Wastewater network plus</t>
  </si>
  <si>
    <t>A3022WWN</t>
  </si>
  <si>
    <t>Other adjustments to taxable profits ~ Bioresources</t>
  </si>
  <si>
    <t>A3022BIO</t>
  </si>
  <si>
    <t>Other adjustments to taxable profits ~ Dummy control</t>
  </si>
  <si>
    <t>A3022DMY</t>
  </si>
  <si>
    <t>H</t>
  </si>
  <si>
    <t>Brought forward losses</t>
  </si>
  <si>
    <t>Brought forward losses ~ Water resources</t>
  </si>
  <si>
    <t>A3024WR</t>
  </si>
  <si>
    <t>Brought forward losses ~ Water network plus</t>
  </si>
  <si>
    <t>A3024WN</t>
  </si>
  <si>
    <t>Brought forward losses ~ Wastewater network plus</t>
  </si>
  <si>
    <t>A3025WWN</t>
  </si>
  <si>
    <t>Brought forward losses ~ Bioresources</t>
  </si>
  <si>
    <t>A3025BIO</t>
  </si>
  <si>
    <t>Brought forward losses ~ Dummy control</t>
  </si>
  <si>
    <t>A3025DMY</t>
  </si>
  <si>
    <t>I</t>
  </si>
  <si>
    <t>Statutory corporation tax rate</t>
  </si>
  <si>
    <t>A3023</t>
  </si>
  <si>
    <t>KEY</t>
  </si>
  <si>
    <t>Input</t>
  </si>
  <si>
    <t>Copy</t>
  </si>
  <si>
    <t>Calculation</t>
  </si>
  <si>
    <t>Pre populated</t>
  </si>
  <si>
    <t>App29 guidance and line definitions</t>
  </si>
  <si>
    <t>Historical balances (e.g capital allowance pool balances and tax losses carried forward) should be apportioned across the different controls on the basis of the RCV split unless companies are able to calculate a more accurate split. Please explain how these balances have been apportioned. If the other adjustments to taxable profits lines have been populated please explain what these adjustments relate to and how the adjustment has been calculated. Opening capital allowance pool balances should reflect the full value available to companies and should not be adjusted to reflect the impact of any previous disclaimers etc. Lease accounting changes, following the introduction of IFRS16 the new lease accounting standard (which comes into effect from 1 Jan 2019), it is HMRC's current intention to maintain the current system of lease taxation to enable the tax rules to continue to work as intended. For those companies which report under IFRS or FRS101, please ensure that lines 74-78 include all the available tax deductions that you expect to receive for all leases including those leases that were previously accounted for as an operating lease.</t>
  </si>
  <si>
    <t>Line</t>
  </si>
  <si>
    <t>Definition</t>
  </si>
  <si>
    <t>Block A</t>
  </si>
  <si>
    <t xml:space="preserve">Balance carried forward on the capital allowances pool as at base year balance sheet date for water resources capital assets with a UEL of less than 25 years. </t>
  </si>
  <si>
    <t xml:space="preserve">Balance carried forward on the capital allowances pool as at base year balance sheet date for water network plus capital assets with a UEL of less than 25 years. </t>
  </si>
  <si>
    <t xml:space="preserve">Balance carried forward on the capital allowances pool as at base year balance sheet date for wastewater network plus capital assets with a UEL of less than 25 years. </t>
  </si>
  <si>
    <t xml:space="preserve">Balance carried forward on the capital allowances pool as at base year balance sheet date for bioresources capital assets with a UEL of less than 25 years. </t>
  </si>
  <si>
    <t xml:space="preserve">Balance carried forward on the capital allowances pool as at base year balance sheet date for dummy control capital assets with a UEL of less than 25 years. </t>
  </si>
  <si>
    <r>
      <t xml:space="preserve">Total brought forward capital allowance pool ~ General 18%. Equals sum of </t>
    </r>
    <r>
      <rPr>
        <sz val="10"/>
        <color rgb="FF0078C9"/>
        <rFont val="Arial"/>
        <family val="2"/>
      </rPr>
      <t>App29 lines lines 1-5</t>
    </r>
    <r>
      <rPr>
        <sz val="10"/>
        <rFont val="Arial"/>
        <family val="2"/>
      </rPr>
      <t>.</t>
    </r>
  </si>
  <si>
    <t>Block B</t>
  </si>
  <si>
    <t xml:space="preserve">Balance carried forward on the capital allowances pool as at base year balance sheet date for water resources capital assets with a UEL of greater than 25 years. </t>
  </si>
  <si>
    <t xml:space="preserve">Balance carried forward on the capital allowances pool as at base year balance sheet date for water network plus capital assets with a UEL of greater than 25 years. </t>
  </si>
  <si>
    <t xml:space="preserve">Balance carried forward on the capital allowances pool as at base year balance sheet date for wastewater network plus capital assets with a UEL of greater than 25 years. </t>
  </si>
  <si>
    <t xml:space="preserve">Balance carried forward on the capital allowances pool as at base year balance sheet date for bioresources capital assets with a UEL of greater than 25 years. </t>
  </si>
  <si>
    <t xml:space="preserve">Balance carried forward on the capital allowances pool as at base year balance sheet date for dummy control capital assets with a UEL of greater than 25 years. </t>
  </si>
  <si>
    <r>
      <t xml:space="preserve">Total brought forward capital allowance pool ~ Longlife 6%. Equals sum of </t>
    </r>
    <r>
      <rPr>
        <sz val="10"/>
        <color rgb="FF0078C9"/>
        <rFont val="Arial"/>
        <family val="2"/>
      </rPr>
      <t>App29 lines 7 to 11</t>
    </r>
    <r>
      <rPr>
        <sz val="10"/>
        <rFont val="Arial"/>
        <family val="2"/>
      </rPr>
      <t>.</t>
    </r>
  </si>
  <si>
    <t>Block C</t>
  </si>
  <si>
    <t xml:space="preserve">Balance carried forward on the capital allowances pool as at base year balance sheet date for water resources capital assets qualifying for structures and buildings 2% </t>
  </si>
  <si>
    <t xml:space="preserve">Balance carried forward on the capital allowances pool as at base year balance sheet date for water network capital assets qualifying for structures and buildings 2% </t>
  </si>
  <si>
    <t xml:space="preserve">Balance carried forward on the capital allowances pool as at base year balance sheet date for wastewater networl capital assets qualifying for structures and buildings 2% </t>
  </si>
  <si>
    <t xml:space="preserve">Balance carried forward on the capital allowances pool as at base year balance sheet date for bio resources capital assets qualifying for structures and buildings 2% </t>
  </si>
  <si>
    <t xml:space="preserve">Balance carried forward on the capital allowances pool as at base year balance sheet date for dummy control capital assets qualifying for structures and buildings 2% </t>
  </si>
  <si>
    <r>
      <t xml:space="preserve">Total brought forward capital allowance pool ~ Longlife 2%. Equals sum of </t>
    </r>
    <r>
      <rPr>
        <sz val="10"/>
        <color rgb="FF0078C9"/>
        <rFont val="Arial"/>
        <family val="2"/>
      </rPr>
      <t>App29 lines 13 to 17</t>
    </r>
    <r>
      <rPr>
        <sz val="10"/>
        <rFont val="Arial"/>
        <family val="2"/>
      </rPr>
      <t>.</t>
    </r>
  </si>
  <si>
    <t>Block D</t>
  </si>
  <si>
    <t>Proportion of new capital expenditure qualifying for the general capital allowance pool ~ water resources.</t>
  </si>
  <si>
    <t>Proportion of new capital expenditure qualifying for the general pool ~ Water Resources</t>
  </si>
  <si>
    <t>Proportion of new capital expenditure qualifying for the longlife capital allowance pool ~ water resources.</t>
  </si>
  <si>
    <t>Proportion of new capital expenditure qualifying for the longlife pool ~ Water Resources</t>
  </si>
  <si>
    <t>Proportion of new capital expenditure qualifying for the structures and buildings capital allowance pool ~ water resources.</t>
  </si>
  <si>
    <t>Proportion of new capital expenditure not qualifying for any capital allowances ~ water resources.</t>
  </si>
  <si>
    <t>Proportion of new capital expenditure not qualifying for capital allowances or revenue deductions ~ Water Resources</t>
  </si>
  <si>
    <t>Proportion of new capital expenditure qualifying for a full deduction in the year ~ water resources (this should include expenditure qualifying for 100% first year allowances etc).</t>
  </si>
  <si>
    <t>Proportion of new capital expenditure qualifying for a tax deduction based on depreciation ~ water resources (deferred revenue expenditure).</t>
  </si>
  <si>
    <r>
      <t xml:space="preserve">Total proportion of new capital expenditure ~ water resources. Equals the sum of </t>
    </r>
    <r>
      <rPr>
        <sz val="10"/>
        <color rgb="FF0078C9"/>
        <rFont val="Arial"/>
        <family val="2"/>
      </rPr>
      <t>App29 lines 19 to 24</t>
    </r>
    <r>
      <rPr>
        <sz val="10"/>
        <color theme="1"/>
        <rFont val="Arial"/>
        <family val="2"/>
      </rPr>
      <t>. Must equal 100%.</t>
    </r>
  </si>
  <si>
    <t>Proportion of new capital expenditure qualifying for the general capital allowance pool ~ water network plus.</t>
  </si>
  <si>
    <t>Proportion of new capital expenditure qualifying for the general pool ~ Water Network</t>
  </si>
  <si>
    <t>Proportion of new capital expenditure qualifying for the longlife pool ~ water network plus.</t>
  </si>
  <si>
    <t>Proportion of new capital expenditure qualifying for the longlife pool ~ Water Network</t>
  </si>
  <si>
    <t>Proportion of new capital expenditure qualifying for the structures and buildings capital allowance pool ~ water network plus.</t>
  </si>
  <si>
    <t>Proportion of new capital expenditure not qualifying for capital allowances ~ water network plus.</t>
  </si>
  <si>
    <t>Proportion of new capital expenditure not qualifying for capital allowances or revenue deductions ~ Water Network</t>
  </si>
  <si>
    <t>Proportion of new capital expenditure qualifying for a full deduction in the year ~ water network plus (this should include expenditure qualifying for 100% first year allowances etc).</t>
  </si>
  <si>
    <t>Proportion of new capital expenditure qualifying for a tax deduction based on depreciation ~ water network plus (deferred revenue expenditure).</t>
  </si>
  <si>
    <r>
      <t xml:space="preserve">Total proportion of new capital expenditure ~ water network plus. Equals the sum of </t>
    </r>
    <r>
      <rPr>
        <sz val="10"/>
        <color rgb="FF0078C9"/>
        <rFont val="Arial"/>
        <family val="2"/>
      </rPr>
      <t>App29 lines 26 to 31</t>
    </r>
    <r>
      <rPr>
        <sz val="10"/>
        <color theme="1"/>
        <rFont val="Arial"/>
        <family val="2"/>
      </rPr>
      <t>. Must equal 100%.</t>
    </r>
  </si>
  <si>
    <t>Proportion of new capital expenditure qualifying for the general pool ~ wastewater network plus.</t>
  </si>
  <si>
    <t>Proportion of new capital expenditure qualifying for the general pool ~ Wastewater Network</t>
  </si>
  <si>
    <t>Proportion of new capital expenditure qualifying for the longlife pool ~ wastewater network plus.</t>
  </si>
  <si>
    <t>Proportion of new capital expenditure qualifying for the longlife pool ~ Wastewater Network</t>
  </si>
  <si>
    <t>Proportion of new capital expenditure qualifying for the structures and buildings capital allowance pool ~ wastewater network plus.</t>
  </si>
  <si>
    <t>Proportion of new capital expenditure not qualifying for capital allowances ~ wastewater network plus.</t>
  </si>
  <si>
    <t>Proportion of new capital expenditure not qualifying for capital allowances or revenue deductions ~ Wastewater Network</t>
  </si>
  <si>
    <t>Proportion of new capital expenditure qualifying for a full deduction in the year ~ wastewater network plus (this should include expenditure qualifying for 100% first year allowances etc).</t>
  </si>
  <si>
    <t>Proportion of new capital expenditure qualifying for a tax deduction based on depreciation ~ wastewater network plus (deferred revenue expenditure).</t>
  </si>
  <si>
    <r>
      <t xml:space="preserve">Total proportion of new capital expenditure ~ wastewater network plus. Equals the sum of </t>
    </r>
    <r>
      <rPr>
        <sz val="10"/>
        <color rgb="FF0078C9"/>
        <rFont val="Arial"/>
        <family val="2"/>
      </rPr>
      <t>App29 lines 33 to 38</t>
    </r>
    <r>
      <rPr>
        <sz val="10"/>
        <color theme="1"/>
        <rFont val="Arial"/>
        <family val="2"/>
      </rPr>
      <t>. Must equal 100% (or 0% for a water only company).</t>
    </r>
  </si>
  <si>
    <t>Proportion of new capital expenditure qualifying for the general pool ~ bioresources.</t>
  </si>
  <si>
    <t>Proportion of new capital expenditure qualifying for the general pool ~ Bio resources</t>
  </si>
  <si>
    <t>Proportion of new capital expenditure qualifying for the longlife pool ~ bioresources.</t>
  </si>
  <si>
    <t>Proportion of new capital expenditure qualifying for the longlife pool ~ Bio resources</t>
  </si>
  <si>
    <t>Proportion of new capital expenditure qualifying for the structures and buildings capital allowance pool ~ bio resources.</t>
  </si>
  <si>
    <t>Proportion of new capital expenditure not qualifying for capital allowances ~ bioresources.</t>
  </si>
  <si>
    <t>Proportion of new capital expenditure not qualifying for capital allowances or revenue deductions ~ Bio resources</t>
  </si>
  <si>
    <t>Proportion of new capital expenditure qualifying for a full deduction in the year ~ bioresources (this should include expenditure qualifying for 100% first year allowances etc).</t>
  </si>
  <si>
    <t>Proportion of new capital expenditure qualifying for a tax deduction based on depreciation ~ bioresources (deferred revenue expenditure).</t>
  </si>
  <si>
    <r>
      <t xml:space="preserve">Total proportion of new capital expenditure ~ bioresources. Equals the sum of </t>
    </r>
    <r>
      <rPr>
        <sz val="10"/>
        <color rgb="FF0078C9"/>
        <rFont val="Arial"/>
        <family val="2"/>
      </rPr>
      <t>App29 lines 40 to 45</t>
    </r>
    <r>
      <rPr>
        <sz val="10"/>
        <color theme="1"/>
        <rFont val="Arial"/>
        <family val="2"/>
      </rPr>
      <t>. Must equal 100% (or 0% for a water only company).</t>
    </r>
  </si>
  <si>
    <t>Proportion of new capital expenditure qualifying for the general pool ~ dummy control.</t>
  </si>
  <si>
    <t>Proportion of new capital expenditure qualifying for the longlife pool ~ dummy control.</t>
  </si>
  <si>
    <t>Proportion of new capital expenditure qualifying for the structures and buildings capital allowance pool ~ dummy control.</t>
  </si>
  <si>
    <t>Proportion of new capital expenditure not qualifying for capital allowances ~ dummy control.</t>
  </si>
  <si>
    <t>Proportion of new capital expenditure qualifying for a full deduction in the year ~ dummy control (this should include expenditure qualifying for 100% first year allowances etc).</t>
  </si>
  <si>
    <t>Proportion of new capital expenditure qualifying for a tax deduction based on depreciation ~ dummy control (deferred revenue expenditure).</t>
  </si>
  <si>
    <r>
      <t xml:space="preserve">Total proportion of new capital expenditure ~ dummy control. Equals the sum of </t>
    </r>
    <r>
      <rPr>
        <sz val="10"/>
        <color rgb="FF0078C9"/>
        <rFont val="Arial"/>
        <family val="2"/>
      </rPr>
      <t>App29 lines 47 to 52</t>
    </r>
    <r>
      <rPr>
        <sz val="10"/>
        <rFont val="Arial"/>
        <family val="2"/>
      </rPr>
      <t>. Must equal 100% of 0%.</t>
    </r>
  </si>
  <si>
    <t>Block E</t>
  </si>
  <si>
    <t>P&amp;L expenditure not allowable as a deduction from taxable trading profits (not including renewals expenditure, change in general provisions and adjustments for defined benefit pension schemes which are dealt with seperately) ~ water resources.</t>
  </si>
  <si>
    <t>P&amp;L expenditure not allowable as a deduction from taxable trading profits (not including renewals expenditure, change in general provisions and adjustments for defined benefit pension schemes which are dealt with seperately) ~ water network plus.</t>
  </si>
  <si>
    <t>P&amp;L expenditure not allowable as a deduction from taxable trading profits ~ Water Network</t>
  </si>
  <si>
    <t>P&amp;L expenditure not allowable as a deduction from taxable trading profits (not including renewals expenditure, change in general provisions and adjustments for defined benefit pension schemes which are dealt with seperately) ~ wastewater network plus.</t>
  </si>
  <si>
    <t>P&amp;L expenditure not allowable as a deduction from taxable trading profits ~ Wastewater Network</t>
  </si>
  <si>
    <t>P&amp;L expenditure not allowable as a deduction from taxable trading profits (not including renewals expenditure, change in general provisions and adjustments for defined benefit pension schemes which are dealt with seperately) ~ bioresources.</t>
  </si>
  <si>
    <t>P&amp;L expenditure not allowable as a deduction from taxable trading profits ~ Bio resources</t>
  </si>
  <si>
    <t>P&amp;L expenditure not allowable as a deduction from taxable trading profits (not including renewals expenditure, change in general provisions and adjustments for defined benefit pension schemes which are dealt with seperately) ~ dummy control.</t>
  </si>
  <si>
    <t>P&amp;L expenditure relating to renewals not allowable as a deduction from taxable trading profits (We expect this line to be zero as the tax calulation will reflect what is expensed in the P&amp;L but a minority of companies have different arrangements with HMRC) ~ water resources.</t>
  </si>
  <si>
    <t>P&amp;L expenditure relating to renewals not allowable as a deduction from taxable trading profits (We expect this line to be zero as the tax calulation will reflect what is expensed in the P&amp;L but a minority of companies have different arrangements with HMRC) ~ water network plus.</t>
  </si>
  <si>
    <t>P&amp;L expenditure relating to renewals not allowable as a deduction from taxable trading profits (We expect this line to be zero as the tax calulation will reflect what is expensed in the P&amp;L but a minority of companies have different arrangements with HMRC) ~ wastewater network plus.</t>
  </si>
  <si>
    <t>P&amp;L expenditure relating to renewals not allowable as a deduction from taxable trading profits (We expect this line to be zero as the tax calulation will reflect what is expensed in the P&amp;L but a minority of companies have different arrangements with HMRC) ~ bioresources.</t>
  </si>
  <si>
    <t>P&amp;L expenditure relating to renewals not allowable as a deduction from taxable trading profits (We expect this line to be zero as the tax calulation will reflect what is expensed in the P&amp;L but a minority of companies have different arrangements with HMRC) ~ dummy control.</t>
  </si>
  <si>
    <t>Change in general provisions (difference between opening and closing balances on any provision treated as general for tax purposes) ~ water resources. An increase in general provision should be entered as a positive item.</t>
  </si>
  <si>
    <t>Change in general provisions (difference between opening and closing balances on any provision treated as general for tax purposes) ~ water network plus. An increase in general provision should be entered as a positive item.</t>
  </si>
  <si>
    <t>Change in general provisions ~ Water Network</t>
  </si>
  <si>
    <t>Change in general provisions (difference between opening and closing balances on any provision treated as general for tax purposes) ~ wastewater network plus. An increase in general provision should be entered as a positive item.</t>
  </si>
  <si>
    <t>Change in general provisions ~ Wastewater Network</t>
  </si>
  <si>
    <t>Change in general provisions (difference between opening and closing balances on any provision treated as general for tax purposes) ~ bioresources. An increase in general provision should be entered as a positive item.</t>
  </si>
  <si>
    <t>Change in general provisions ~ Bio resources</t>
  </si>
  <si>
    <t>Change in general provisions (difference between opening and closing balances on any provision treated as general for tax purposes) ~ dummy control. An increase in general provision should be entered as a positive item.</t>
  </si>
  <si>
    <t>Block F</t>
  </si>
  <si>
    <t>Allowable depreciation on capitalised revenue expenditure (infra &amp; non-infra) ~ water resources.</t>
  </si>
  <si>
    <t>Allowable depreciation on capitalised revenue expenditure (infra &amp; non-infra) ~ water network plus.</t>
  </si>
  <si>
    <t>Allowable depreciation on capitalised revenue expenditure (infra &amp; non-infra) ~ wastewater network plus.</t>
  </si>
  <si>
    <t>Allowable depreciation on capitalised revenue expenditure (infra &amp; non-infra) ~ bioresources.</t>
  </si>
  <si>
    <t>Allowable depreciation on capitalised revenue expenditure (infra &amp; non-infra) ~ dummy control.</t>
  </si>
  <si>
    <t>Finance lease depreciation ~ water resources depreciation charge on assets held under finance leases. This line should also include any allowable expenditure relating to leases that were previously accounted for as an operating lease.</t>
  </si>
  <si>
    <t>Finance lease depreciation ~ Water Resources</t>
  </si>
  <si>
    <t xml:space="preserve">Finance lease depreciation ~ water network plus depreciation charge on assets held under finance leases. This line should also include any allowable expenditure relating to leases that were previously accounted for as an operating lease. </t>
  </si>
  <si>
    <t>Finance lease depreciation ~ Water Network</t>
  </si>
  <si>
    <t>Finance lease depreciation ~ wastewater network plus depreciation charge on assets held under finance leases. This line should also include any allowable expenditure relating to leases that were previously accounted for as an operating lease.</t>
  </si>
  <si>
    <t>Finance lease depreciation ~ Wastewater Network</t>
  </si>
  <si>
    <t>Finance lease depreciation ~ bioresources depreciation charge on assets held under finance leases. This line should also include any allowable expenditure relating to leases that were previously accounted for as an operating lease.</t>
  </si>
  <si>
    <t>Finance lease depreciation ~ Bio Resources</t>
  </si>
  <si>
    <t>Finance lease depreciation ~ dummy control depreciation charge on assets held under finance leases. This line should also include any allowable expenditure relating to leases that were previously accounted for as an operating lease.</t>
  </si>
  <si>
    <t>Block G</t>
  </si>
  <si>
    <t>Grants and contributions taxable on receipt ~ water resources.</t>
  </si>
  <si>
    <t>Grants and contributions taxable on receipt ~ Water Resources</t>
  </si>
  <si>
    <t>Grants and contributions taxable on receipt ~ water network plus.</t>
  </si>
  <si>
    <t>Grants and contributions taxable on receipt ~ Water Network</t>
  </si>
  <si>
    <t>Grants and contributions taxable on receipt ~ wastewater network plus.</t>
  </si>
  <si>
    <t>Grants and contributions taxable on receipt ~ Wastewater Network</t>
  </si>
  <si>
    <t>Grants and contributions taxable on receipt ~ bioresources.</t>
  </si>
  <si>
    <t>Grants and contributions taxable on receipt ~ Bio Resources</t>
  </si>
  <si>
    <t>Grants and contributions taxable on receipt ~ dummy control.</t>
  </si>
  <si>
    <t>Amortisation on grants and contributions ~ water resources.</t>
  </si>
  <si>
    <t>Amortisation on grants and contributions ~ Water Resources</t>
  </si>
  <si>
    <t>Amortisation on grants and contributions ~ water network plus.</t>
  </si>
  <si>
    <t>Amortisation on grants and contributions ~ Water Network</t>
  </si>
  <si>
    <t>Amortisation on grants and contributions ~ wastewater network plus.</t>
  </si>
  <si>
    <t>Amortisation on grants and contributions ~ Wastewater Network</t>
  </si>
  <si>
    <t>Amortisation on grants and contributions ~ bioresources.</t>
  </si>
  <si>
    <t>Amortisation on grants and contributions ~ Bio Resources</t>
  </si>
  <si>
    <t>Amortisation on grants and contributions ~ dummy control.</t>
  </si>
  <si>
    <t>Other adjustments to taxable profits ~ water resources.</t>
  </si>
  <si>
    <t>Other adjustments to taxable profits ~ Water Resources</t>
  </si>
  <si>
    <t>Other adjustments to taxable profits ~ water network plus.</t>
  </si>
  <si>
    <t>Other adjustments to taxable profits ~ Water Network</t>
  </si>
  <si>
    <t>Other adjustments to taxable profits ~ wastewater network plus.</t>
  </si>
  <si>
    <t>Other adjustments to taxable profits ~ Wastewater Network</t>
  </si>
  <si>
    <t>Other adjustments to taxable profits ~ bioresources.</t>
  </si>
  <si>
    <t>Other adjustments to taxable profits ~ Bio Resources</t>
  </si>
  <si>
    <t>Other adjustments to taxable profits ~ dummy control.</t>
  </si>
  <si>
    <t>Block I</t>
  </si>
  <si>
    <t xml:space="preserve">Brought forward losses ~ water resources cumulative corporation tax losses carried forward as at 31 March 2020. </t>
  </si>
  <si>
    <t>Brought forward losses ~ Water Resources</t>
  </si>
  <si>
    <t xml:space="preserve">Brought forward losses ~ water network plus cumulative corporation tax losses carried forward as at 31 March 2020. </t>
  </si>
  <si>
    <t>Brought forward losses ~ Water Network</t>
  </si>
  <si>
    <t xml:space="preserve">Brought forward losses ~ wastewater network cumulative corporation tax losses carried forward as at 31 March 2020. </t>
  </si>
  <si>
    <t>Brought forward losses ~ Wastewater Network</t>
  </si>
  <si>
    <t xml:space="preserve">Brought forward losses ~ bioresources cumulative corporation tax losses carried forward as at 31 March 2020. </t>
  </si>
  <si>
    <t>Brought forward losses ~ Bio Resources</t>
  </si>
  <si>
    <t xml:space="preserve">Brought forward losses ~ dummy control cumulative corporation tax losses carried forward as at 31 March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</si>
</sst>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quot;-  &quot;;&quot; &quot;@&quot; &quot;"/>
    <numFmt numFmtId="165" formatCode="0.000"/>
  </numFmts>
  <fonts count="17" x14ac:knownFonts="1">
    <font>
      <sz val="11"/>
      <color theme="1"/>
      <name val="Arial"/>
      <family val="2"/>
    </font>
    <font>
      <sz val="11"/>
      <color theme="1"/>
      <name val="Arial"/>
      <family val="2"/>
    </font>
    <font>
      <sz val="15"/>
      <color theme="0"/>
      <name val="Franklin Gothic Demi"/>
      <family val="2"/>
    </font>
    <font>
      <sz val="11"/>
      <color theme="0"/>
      <name val="Franklin Gothic Demi"/>
      <family val="2"/>
    </font>
    <font>
      <sz val="10"/>
      <color rgb="FF0078C9"/>
      <name val="Franklin Gothic Demi"/>
      <family val="2"/>
    </font>
    <font>
      <sz val="9"/>
      <color theme="1"/>
      <name val="Arial"/>
      <family val="2"/>
    </font>
    <font>
      <sz val="8"/>
      <name val="Arial"/>
      <family val="2"/>
    </font>
    <font>
      <sz val="8"/>
      <color theme="1"/>
      <name val="Arial"/>
      <family val="2"/>
    </font>
    <font>
      <sz val="10"/>
      <color theme="1"/>
      <name val="Arial"/>
      <family val="2"/>
    </font>
    <font>
      <sz val="9"/>
      <name val="Arial"/>
      <family val="2"/>
    </font>
    <font>
      <sz val="9.5"/>
      <color theme="1"/>
      <name val="Arial"/>
      <family val="2"/>
    </font>
    <font>
      <sz val="10"/>
      <name val="Arial"/>
      <family val="2"/>
    </font>
    <font>
      <sz val="10"/>
      <name val="Franklin Gothic Demi"/>
      <family val="2"/>
    </font>
    <font>
      <sz val="11"/>
      <color rgb="FF0078C9"/>
      <name val="Franklin Gothic Demi"/>
      <family val="2"/>
    </font>
    <font>
      <sz val="9"/>
      <color rgb="FF0078C9"/>
      <name val="Franklin Gothic Demi"/>
      <family val="2"/>
    </font>
    <font>
      <sz val="10"/>
      <color rgb="FF0078C9"/>
      <name val="Arial"/>
      <family val="2"/>
    </font>
    <font>
      <sz val="9"/>
      <name val="Franklin Gothic Demi"/>
      <family val="2"/>
    </font>
  </fonts>
  <fills count="11">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theme="9" tint="0.59999389629810485"/>
        <bgColor indexed="64"/>
      </patternFill>
    </fill>
  </fills>
  <borders count="44">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style="medium">
        <color rgb="FF857362"/>
      </top>
      <bottom/>
      <diagonal/>
    </border>
    <border>
      <left/>
      <right/>
      <top style="medium">
        <color rgb="FF857362"/>
      </top>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bottom style="thin">
        <color rgb="FF857362"/>
      </bottom>
      <diagonal/>
    </border>
    <border>
      <left style="medium">
        <color rgb="FF857362"/>
      </left>
      <right style="thin">
        <color rgb="FF857362"/>
      </right>
      <top/>
      <bottom/>
      <diagonal/>
    </border>
    <border>
      <left/>
      <right style="thin">
        <color rgb="FF857362"/>
      </right>
      <top/>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style="thin">
        <color rgb="FF857362"/>
      </right>
      <top style="thin">
        <color rgb="FF857362"/>
      </top>
      <bottom/>
      <diagonal/>
    </border>
    <border>
      <left style="thin">
        <color rgb="FF857362"/>
      </left>
      <right style="thin">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s>
  <cellStyleXfs count="8">
    <xf numFmtId="164" fontId="0" fillId="0" borderId="0" applyFont="0" applyFill="0" applyBorder="0" applyProtection="0">
      <alignment vertical="top"/>
    </xf>
    <xf numFmtId="0" fontId="1" fillId="0" borderId="0"/>
    <xf numFmtId="0" fontId="1" fillId="0" borderId="0"/>
    <xf numFmtId="0" fontId="1" fillId="0" borderId="0"/>
    <xf numFmtId="0" fontId="5" fillId="6" borderId="0" applyBorder="0"/>
    <xf numFmtId="0" fontId="1" fillId="0" borderId="0"/>
    <xf numFmtId="0" fontId="11" fillId="0" borderId="0"/>
    <xf numFmtId="0" fontId="11" fillId="0" borderId="0"/>
  </cellStyleXfs>
  <cellXfs count="206">
    <xf numFmtId="164" fontId="0" fillId="0" borderId="0" xfId="0">
      <alignment vertical="top"/>
    </xf>
    <xf numFmtId="164" fontId="0" fillId="2" borderId="0" xfId="0" applyFill="1" applyProtection="1">
      <alignment vertical="top"/>
      <protection locked="0"/>
    </xf>
    <xf numFmtId="0" fontId="2" fillId="3" borderId="0" xfId="1" applyFont="1" applyFill="1" applyBorder="1" applyAlignment="1">
      <alignment vertical="center"/>
    </xf>
    <xf numFmtId="0" fontId="2" fillId="3" borderId="0" xfId="2" applyFont="1" applyFill="1" applyAlignment="1">
      <alignment horizontal="right" vertical="center"/>
    </xf>
    <xf numFmtId="0" fontId="2" fillId="3" borderId="0" xfId="1" applyFont="1" applyFill="1" applyBorder="1" applyAlignment="1">
      <alignment horizontal="right" vertical="center"/>
    </xf>
    <xf numFmtId="0" fontId="1" fillId="2" borderId="0" xfId="1" applyFill="1" applyAlignment="1" applyProtection="1">
      <alignment vertical="center"/>
    </xf>
    <xf numFmtId="0" fontId="1" fillId="4" borderId="0" xfId="1" applyFill="1" applyAlignment="1" applyProtection="1">
      <alignment vertical="center"/>
    </xf>
    <xf numFmtId="0" fontId="1" fillId="0" borderId="0" xfId="1" applyAlignment="1" applyProtection="1">
      <alignment vertical="center"/>
    </xf>
    <xf numFmtId="164" fontId="0" fillId="2" borderId="0" xfId="0" applyFill="1">
      <alignment vertical="top"/>
    </xf>
    <xf numFmtId="0" fontId="1" fillId="2" borderId="0" xfId="1" applyFill="1" applyAlignment="1">
      <alignment vertical="center"/>
    </xf>
    <xf numFmtId="0" fontId="1" fillId="2" borderId="0" xfId="1" applyFill="1" applyBorder="1" applyAlignment="1">
      <alignment vertical="center"/>
    </xf>
    <xf numFmtId="0" fontId="4" fillId="4" borderId="3"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2" xfId="1" applyFont="1" applyFill="1" applyBorder="1" applyAlignment="1">
      <alignment horizontal="center" vertical="center"/>
    </xf>
    <xf numFmtId="0" fontId="4" fillId="2" borderId="0" xfId="1" applyFont="1" applyFill="1" applyBorder="1" applyAlignment="1">
      <alignment horizontal="center" vertical="center"/>
    </xf>
    <xf numFmtId="0" fontId="4" fillId="4" borderId="1"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5" xfId="1" applyFont="1" applyFill="1" applyBorder="1" applyAlignment="1" applyProtection="1">
      <alignment horizontal="center" vertical="center"/>
    </xf>
    <xf numFmtId="0" fontId="4" fillId="4" borderId="4" xfId="1" applyFont="1" applyFill="1" applyBorder="1" applyAlignment="1" applyProtection="1">
      <alignment horizontal="center" vertical="center"/>
    </xf>
    <xf numFmtId="0" fontId="4" fillId="2" borderId="6" xfId="1" applyFont="1" applyFill="1" applyBorder="1" applyAlignment="1" applyProtection="1">
      <alignment vertical="center"/>
    </xf>
    <xf numFmtId="0" fontId="7" fillId="0" borderId="0" xfId="1" applyFont="1" applyFill="1" applyAlignment="1" applyProtection="1">
      <alignment vertical="center"/>
    </xf>
    <xf numFmtId="0" fontId="5" fillId="0" borderId="0" xfId="1" applyFont="1" applyFill="1" applyAlignment="1" applyProtection="1">
      <alignment horizontal="center" vertical="center"/>
    </xf>
    <xf numFmtId="0" fontId="7" fillId="6" borderId="9" xfId="4" applyFont="1" applyBorder="1" applyAlignment="1" applyProtection="1">
      <alignment horizontal="center" vertical="center"/>
    </xf>
    <xf numFmtId="0" fontId="4" fillId="4" borderId="10" xfId="1" applyFont="1" applyFill="1" applyBorder="1" applyAlignment="1">
      <alignment horizontal="center" vertical="center"/>
    </xf>
    <xf numFmtId="0" fontId="4" fillId="4" borderId="4" xfId="1" applyFont="1" applyFill="1" applyBorder="1" applyAlignment="1">
      <alignment vertical="center"/>
    </xf>
    <xf numFmtId="0" fontId="5" fillId="0" borderId="11" xfId="1" applyFont="1" applyBorder="1" applyAlignment="1">
      <alignment horizontal="center" vertical="center"/>
    </xf>
    <xf numFmtId="0" fontId="8" fillId="0" borderId="12" xfId="1" applyFont="1" applyBorder="1" applyAlignment="1">
      <alignment vertical="center"/>
    </xf>
    <xf numFmtId="0" fontId="7" fillId="2" borderId="13" xfId="1" applyFont="1" applyFill="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165" fontId="5" fillId="7" borderId="15" xfId="1" applyNumberFormat="1" applyFont="1" applyFill="1" applyBorder="1" applyAlignment="1" applyProtection="1">
      <alignment horizontal="right" vertical="center"/>
      <protection locked="0"/>
    </xf>
    <xf numFmtId="0" fontId="5" fillId="2" borderId="11" xfId="1" applyFont="1" applyFill="1" applyBorder="1" applyAlignment="1">
      <alignment vertical="center"/>
    </xf>
    <xf numFmtId="0" fontId="5" fillId="2" borderId="16" xfId="1" applyFont="1" applyFill="1" applyBorder="1" applyAlignment="1">
      <alignment vertical="center"/>
    </xf>
    <xf numFmtId="0" fontId="5" fillId="5" borderId="0" xfId="1" applyFont="1" applyFill="1" applyAlignment="1" applyProtection="1">
      <alignment horizontal="center" vertical="center"/>
    </xf>
    <xf numFmtId="0" fontId="5" fillId="0" borderId="17" xfId="1" applyFont="1" applyBorder="1" applyAlignment="1">
      <alignment horizontal="center" vertical="center"/>
    </xf>
    <xf numFmtId="0" fontId="8" fillId="0" borderId="18" xfId="1" applyFont="1" applyBorder="1" applyAlignment="1">
      <alignment vertical="center"/>
    </xf>
    <xf numFmtId="0" fontId="7" fillId="2" borderId="18" xfId="1" applyFont="1" applyFill="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165" fontId="5" fillId="7" borderId="20" xfId="1" applyNumberFormat="1" applyFont="1" applyFill="1" applyBorder="1" applyAlignment="1" applyProtection="1">
      <alignment horizontal="right" vertical="center"/>
      <protection locked="0"/>
    </xf>
    <xf numFmtId="0" fontId="5" fillId="2" borderId="0" xfId="1" applyFont="1" applyFill="1" applyAlignment="1">
      <alignment vertical="center"/>
    </xf>
    <xf numFmtId="0" fontId="5" fillId="2" borderId="0" xfId="1" applyFont="1" applyFill="1" applyBorder="1" applyAlignment="1">
      <alignment vertical="center"/>
    </xf>
    <xf numFmtId="165" fontId="9" fillId="2" borderId="17" xfId="1" applyNumberFormat="1" applyFont="1" applyFill="1" applyBorder="1" applyAlignment="1">
      <alignment horizontal="center" vertical="center"/>
    </xf>
    <xf numFmtId="165" fontId="9" fillId="2" borderId="21" xfId="1" applyNumberFormat="1" applyFont="1" applyFill="1" applyBorder="1" applyAlignment="1">
      <alignment horizontal="center" vertical="center"/>
    </xf>
    <xf numFmtId="165" fontId="9" fillId="7" borderId="20" xfId="2" applyNumberFormat="1" applyFont="1" applyFill="1" applyBorder="1" applyAlignment="1" applyProtection="1">
      <alignment vertical="center"/>
      <protection locked="0"/>
    </xf>
    <xf numFmtId="165" fontId="5" fillId="2" borderId="17" xfId="1" applyNumberFormat="1" applyFont="1" applyFill="1" applyBorder="1" applyAlignment="1">
      <alignment vertical="center"/>
    </xf>
    <xf numFmtId="165" fontId="5" fillId="2" borderId="21" xfId="1" applyNumberFormat="1" applyFont="1" applyFill="1" applyBorder="1" applyAlignment="1">
      <alignment vertical="center"/>
    </xf>
    <xf numFmtId="0" fontId="8" fillId="0" borderId="22" xfId="1" applyFont="1" applyBorder="1" applyAlignment="1">
      <alignment vertical="center"/>
    </xf>
    <xf numFmtId="0" fontId="5" fillId="0" borderId="23" xfId="1" applyFont="1" applyBorder="1" applyAlignment="1">
      <alignment horizontal="center" vertical="center"/>
    </xf>
    <xf numFmtId="0" fontId="8" fillId="0" borderId="24" xfId="1" applyFont="1" applyBorder="1" applyAlignment="1">
      <alignment vertical="center"/>
    </xf>
    <xf numFmtId="0" fontId="7" fillId="2" borderId="24" xfId="1" applyFont="1" applyFill="1" applyBorder="1" applyAlignment="1">
      <alignment horizontal="center" vertical="center"/>
    </xf>
    <xf numFmtId="0" fontId="7" fillId="0" borderId="24" xfId="1" applyFont="1" applyBorder="1" applyAlignment="1">
      <alignment horizontal="center" vertical="center"/>
    </xf>
    <xf numFmtId="0" fontId="7" fillId="0" borderId="0" xfId="1" applyFont="1" applyBorder="1" applyAlignment="1">
      <alignment horizontal="center" vertical="center"/>
    </xf>
    <xf numFmtId="165" fontId="9" fillId="7" borderId="25" xfId="2" applyNumberFormat="1" applyFont="1" applyFill="1" applyBorder="1" applyAlignment="1" applyProtection="1">
      <alignment vertical="center"/>
      <protection locked="0"/>
    </xf>
    <xf numFmtId="165" fontId="5" fillId="2" borderId="26" xfId="1" applyNumberFormat="1" applyFont="1" applyFill="1" applyBorder="1" applyAlignment="1">
      <alignment vertical="center"/>
    </xf>
    <xf numFmtId="165" fontId="5" fillId="2" borderId="27" xfId="1" applyNumberFormat="1" applyFont="1" applyFill="1" applyBorder="1" applyAlignment="1">
      <alignment vertical="center"/>
    </xf>
    <xf numFmtId="0" fontId="5" fillId="0" borderId="10" xfId="1" applyFont="1" applyBorder="1" applyAlignment="1">
      <alignment horizontal="center" vertical="center"/>
    </xf>
    <xf numFmtId="0" fontId="8" fillId="0" borderId="2" xfId="1" applyFont="1" applyBorder="1" applyAlignment="1">
      <alignment vertical="center"/>
    </xf>
    <xf numFmtId="0" fontId="7" fillId="2" borderId="2" xfId="1" applyFont="1" applyFill="1" applyBorder="1" applyAlignment="1">
      <alignment horizontal="center" vertical="center"/>
    </xf>
    <xf numFmtId="0" fontId="7" fillId="0" borderId="2" xfId="1" applyFont="1" applyBorder="1" applyAlignment="1">
      <alignment horizontal="center" vertical="center"/>
    </xf>
    <xf numFmtId="0" fontId="7" fillId="0" borderId="7" xfId="1" applyFont="1" applyBorder="1" applyAlignment="1">
      <alignment horizontal="center" vertical="center"/>
    </xf>
    <xf numFmtId="165" fontId="5" fillId="8" borderId="28" xfId="1" applyNumberFormat="1" applyFont="1" applyFill="1" applyBorder="1" applyAlignment="1">
      <alignment vertical="center"/>
    </xf>
    <xf numFmtId="165" fontId="5" fillId="2" borderId="0" xfId="1" applyNumberFormat="1" applyFont="1" applyFill="1" applyBorder="1" applyAlignment="1">
      <alignment vertical="center"/>
    </xf>
    <xf numFmtId="0" fontId="5" fillId="2" borderId="29" xfId="1" applyFont="1" applyFill="1" applyBorder="1" applyAlignment="1">
      <alignment vertical="center"/>
    </xf>
    <xf numFmtId="0" fontId="5" fillId="2" borderId="30" xfId="1" applyFont="1" applyFill="1" applyBorder="1" applyAlignment="1">
      <alignment vertical="center"/>
    </xf>
    <xf numFmtId="0" fontId="6" fillId="0" borderId="13"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24" xfId="1" applyFont="1" applyFill="1" applyBorder="1" applyAlignment="1">
      <alignment horizontal="center" vertical="center"/>
    </xf>
    <xf numFmtId="0" fontId="6" fillId="0" borderId="2" xfId="1" applyFont="1" applyFill="1" applyBorder="1" applyAlignment="1">
      <alignment horizontal="center" vertical="center"/>
    </xf>
    <xf numFmtId="0" fontId="7" fillId="0" borderId="16" xfId="1" applyFont="1" applyBorder="1" applyAlignment="1">
      <alignment horizontal="center" vertical="center"/>
    </xf>
    <xf numFmtId="10" fontId="5" fillId="7" borderId="11" xfId="1" applyNumberFormat="1" applyFont="1" applyFill="1" applyBorder="1" applyAlignment="1" applyProtection="1">
      <alignment horizontal="right" vertical="center"/>
      <protection locked="0"/>
    </xf>
    <xf numFmtId="10" fontId="5" fillId="7" borderId="13" xfId="1" applyNumberFormat="1" applyFont="1" applyFill="1" applyBorder="1" applyAlignment="1" applyProtection="1">
      <alignment horizontal="right" vertical="center"/>
      <protection locked="0"/>
    </xf>
    <xf numFmtId="10" fontId="5" fillId="7" borderId="16" xfId="1" applyNumberFormat="1" applyFont="1" applyFill="1" applyBorder="1" applyAlignment="1" applyProtection="1">
      <alignment horizontal="right" vertical="center"/>
      <protection locked="0"/>
    </xf>
    <xf numFmtId="0" fontId="7" fillId="4" borderId="0" xfId="5" applyFont="1" applyFill="1" applyAlignment="1" applyProtection="1">
      <alignment horizontal="center" vertical="center"/>
    </xf>
    <xf numFmtId="0" fontId="7" fillId="0" borderId="21" xfId="1" applyFont="1" applyBorder="1" applyAlignment="1">
      <alignment horizontal="center" vertical="center"/>
    </xf>
    <xf numFmtId="10" fontId="5" fillId="7" borderId="17" xfId="1" applyNumberFormat="1" applyFont="1" applyFill="1" applyBorder="1" applyAlignment="1" applyProtection="1">
      <alignment horizontal="right" vertical="center"/>
      <protection locked="0"/>
    </xf>
    <xf numFmtId="10" fontId="5" fillId="7" borderId="18" xfId="1" applyNumberFormat="1" applyFont="1" applyFill="1" applyBorder="1" applyAlignment="1" applyProtection="1">
      <alignment horizontal="right" vertical="center"/>
      <protection locked="0"/>
    </xf>
    <xf numFmtId="10" fontId="5" fillId="7" borderId="21" xfId="1" applyNumberFormat="1" applyFont="1" applyFill="1" applyBorder="1" applyAlignment="1" applyProtection="1">
      <alignment horizontal="right" vertical="center"/>
      <protection locked="0"/>
    </xf>
    <xf numFmtId="0" fontId="5" fillId="2" borderId="17" xfId="1" applyFont="1" applyFill="1" applyBorder="1" applyAlignment="1">
      <alignment vertical="center"/>
    </xf>
    <xf numFmtId="0" fontId="5" fillId="2" borderId="21" xfId="1" applyFont="1" applyFill="1" applyBorder="1" applyAlignment="1">
      <alignment vertical="center"/>
    </xf>
    <xf numFmtId="0" fontId="8" fillId="0" borderId="18" xfId="1" applyFont="1" applyFill="1" applyBorder="1" applyAlignment="1">
      <alignment vertical="center"/>
    </xf>
    <xf numFmtId="0" fontId="7" fillId="0" borderId="18" xfId="1" applyFont="1" applyFill="1" applyBorder="1" applyAlignment="1">
      <alignment horizontal="center" vertical="center"/>
    </xf>
    <xf numFmtId="10" fontId="5" fillId="8" borderId="17" xfId="1" applyNumberFormat="1" applyFont="1" applyFill="1" applyBorder="1" applyAlignment="1">
      <alignment horizontal="right" vertical="center"/>
    </xf>
    <xf numFmtId="10" fontId="5" fillId="8" borderId="18" xfId="1" applyNumberFormat="1" applyFont="1" applyFill="1" applyBorder="1" applyAlignment="1">
      <alignment horizontal="right" vertical="center"/>
    </xf>
    <xf numFmtId="10" fontId="5" fillId="8" borderId="21" xfId="1" applyNumberFormat="1" applyFont="1" applyFill="1" applyBorder="1" applyAlignment="1">
      <alignment horizontal="right" vertical="center"/>
    </xf>
    <xf numFmtId="0" fontId="5" fillId="4" borderId="0" xfId="5" applyFont="1" applyFill="1" applyAlignment="1" applyProtection="1">
      <alignment horizontal="center" vertical="center"/>
    </xf>
    <xf numFmtId="0" fontId="8" fillId="0" borderId="22" xfId="1" applyFont="1" applyFill="1" applyBorder="1" applyAlignment="1">
      <alignment vertical="center"/>
    </xf>
    <xf numFmtId="0" fontId="5" fillId="2" borderId="26" xfId="1" applyFont="1" applyFill="1" applyBorder="1" applyAlignment="1">
      <alignment vertical="center"/>
    </xf>
    <xf numFmtId="10" fontId="9" fillId="7" borderId="17" xfId="2" applyNumberFormat="1" applyFont="1" applyFill="1" applyBorder="1" applyAlignment="1" applyProtection="1">
      <alignment vertical="center"/>
      <protection locked="0"/>
    </xf>
    <xf numFmtId="10" fontId="9" fillId="7" borderId="18" xfId="2" applyNumberFormat="1" applyFont="1" applyFill="1" applyBorder="1" applyAlignment="1" applyProtection="1">
      <alignment vertical="center"/>
      <protection locked="0"/>
    </xf>
    <xf numFmtId="10" fontId="9" fillId="7" borderId="21" xfId="2" applyNumberFormat="1" applyFont="1" applyFill="1" applyBorder="1" applyAlignment="1" applyProtection="1">
      <alignment vertical="center"/>
      <protection locked="0"/>
    </xf>
    <xf numFmtId="0" fontId="10" fillId="4" borderId="0" xfId="5" applyFont="1" applyFill="1" applyAlignment="1" applyProtection="1">
      <alignment horizontal="center" vertical="center"/>
    </xf>
    <xf numFmtId="0" fontId="8" fillId="0" borderId="31" xfId="1" applyFont="1" applyBorder="1" applyAlignment="1">
      <alignment vertical="center"/>
    </xf>
    <xf numFmtId="0" fontId="7" fillId="2" borderId="31" xfId="1" applyFont="1" applyFill="1" applyBorder="1" applyAlignment="1">
      <alignment horizontal="center" vertical="center"/>
    </xf>
    <xf numFmtId="0" fontId="7" fillId="0" borderId="31" xfId="1" applyFont="1" applyBorder="1" applyAlignment="1">
      <alignment horizontal="center" vertical="center"/>
    </xf>
    <xf numFmtId="0" fontId="7" fillId="0" borderId="27" xfId="1" applyFont="1" applyBorder="1" applyAlignment="1">
      <alignment horizontal="center" vertical="center"/>
    </xf>
    <xf numFmtId="0" fontId="5" fillId="2" borderId="27" xfId="1" applyFont="1" applyFill="1" applyBorder="1" applyAlignment="1">
      <alignment vertical="center"/>
    </xf>
    <xf numFmtId="0" fontId="5" fillId="0" borderId="29" xfId="1" applyFont="1" applyBorder="1" applyAlignment="1">
      <alignment horizontal="center" vertical="center"/>
    </xf>
    <xf numFmtId="0" fontId="8" fillId="0" borderId="32" xfId="1" applyFont="1" applyBorder="1" applyAlignment="1">
      <alignment vertical="center"/>
    </xf>
    <xf numFmtId="0" fontId="7" fillId="2" borderId="32" xfId="1" applyFont="1" applyFill="1" applyBorder="1" applyAlignment="1">
      <alignment horizontal="center" vertical="center"/>
    </xf>
    <xf numFmtId="0" fontId="7" fillId="0" borderId="32" xfId="1" applyFont="1" applyBorder="1" applyAlignment="1">
      <alignment horizontal="center" vertical="center"/>
    </xf>
    <xf numFmtId="0" fontId="7" fillId="0" borderId="30" xfId="1" applyFont="1" applyBorder="1" applyAlignment="1">
      <alignment horizontal="center" vertical="center"/>
    </xf>
    <xf numFmtId="10" fontId="5" fillId="8" borderId="33" xfId="1" applyNumberFormat="1" applyFont="1" applyFill="1" applyBorder="1" applyAlignment="1">
      <alignment horizontal="right" vertical="center"/>
    </xf>
    <xf numFmtId="10" fontId="5" fillId="8" borderId="34" xfId="1" applyNumberFormat="1" applyFont="1" applyFill="1" applyBorder="1" applyAlignment="1">
      <alignment horizontal="right" vertical="center"/>
    </xf>
    <xf numFmtId="10" fontId="5" fillId="8" borderId="35" xfId="1" applyNumberFormat="1" applyFont="1" applyFill="1" applyBorder="1" applyAlignment="1">
      <alignment horizontal="right" vertical="center"/>
    </xf>
    <xf numFmtId="0" fontId="10" fillId="4" borderId="0" xfId="1" applyFont="1" applyFill="1" applyAlignment="1" applyProtection="1">
      <alignment vertical="center"/>
    </xf>
    <xf numFmtId="0" fontId="8" fillId="0" borderId="13" xfId="1" applyFont="1" applyBorder="1" applyAlignment="1">
      <alignment vertical="center"/>
    </xf>
    <xf numFmtId="165" fontId="5" fillId="7" borderId="11" xfId="1" applyNumberFormat="1" applyFont="1" applyFill="1" applyBorder="1" applyAlignment="1" applyProtection="1">
      <alignment horizontal="right" vertical="center"/>
      <protection locked="0"/>
    </xf>
    <xf numFmtId="165" fontId="5" fillId="7" borderId="13" xfId="1" applyNumberFormat="1" applyFont="1" applyFill="1" applyBorder="1" applyAlignment="1" applyProtection="1">
      <alignment horizontal="right" vertical="center"/>
      <protection locked="0"/>
    </xf>
    <xf numFmtId="165" fontId="5" fillId="7" borderId="16" xfId="1" applyNumberFormat="1" applyFont="1" applyFill="1" applyBorder="1" applyAlignment="1" applyProtection="1">
      <alignment horizontal="right" vertical="center"/>
      <protection locked="0"/>
    </xf>
    <xf numFmtId="165" fontId="5" fillId="7" borderId="17" xfId="1" applyNumberFormat="1" applyFont="1" applyFill="1" applyBorder="1" applyAlignment="1" applyProtection="1">
      <alignment horizontal="right" vertical="center"/>
      <protection locked="0"/>
    </xf>
    <xf numFmtId="165" fontId="5" fillId="7" borderId="18" xfId="1" applyNumberFormat="1" applyFont="1" applyFill="1" applyBorder="1" applyAlignment="1" applyProtection="1">
      <alignment horizontal="right" vertical="center"/>
      <protection locked="0"/>
    </xf>
    <xf numFmtId="165" fontId="5" fillId="7" borderId="21" xfId="1" applyNumberFormat="1" applyFont="1" applyFill="1" applyBorder="1" applyAlignment="1" applyProtection="1">
      <alignment horizontal="right" vertical="center"/>
      <protection locked="0"/>
    </xf>
    <xf numFmtId="165" fontId="9" fillId="7" borderId="17" xfId="2" applyNumberFormat="1" applyFont="1" applyFill="1" applyBorder="1" applyAlignment="1" applyProtection="1">
      <alignment vertical="center"/>
      <protection locked="0"/>
    </xf>
    <xf numFmtId="165" fontId="9" fillId="7" borderId="18" xfId="2" applyNumberFormat="1" applyFont="1" applyFill="1" applyBorder="1" applyAlignment="1" applyProtection="1">
      <alignment vertical="center"/>
      <protection locked="0"/>
    </xf>
    <xf numFmtId="165" fontId="9" fillId="7" borderId="21" xfId="2" applyNumberFormat="1" applyFont="1" applyFill="1" applyBorder="1" applyAlignment="1" applyProtection="1">
      <alignment vertical="center"/>
      <protection locked="0"/>
    </xf>
    <xf numFmtId="165" fontId="9" fillId="7" borderId="29" xfId="2" applyNumberFormat="1" applyFont="1" applyFill="1" applyBorder="1" applyAlignment="1" applyProtection="1">
      <alignment vertical="center"/>
      <protection locked="0"/>
    </xf>
    <xf numFmtId="165" fontId="9" fillId="7" borderId="32" xfId="2" applyNumberFormat="1" applyFont="1" applyFill="1" applyBorder="1" applyAlignment="1" applyProtection="1">
      <alignment vertical="center"/>
      <protection locked="0"/>
    </xf>
    <xf numFmtId="165" fontId="9" fillId="7" borderId="30" xfId="2" applyNumberFormat="1" applyFont="1" applyFill="1" applyBorder="1" applyAlignment="1" applyProtection="1">
      <alignment vertical="center"/>
      <protection locked="0"/>
    </xf>
    <xf numFmtId="0" fontId="5" fillId="2" borderId="0" xfId="1" applyFont="1" applyFill="1" applyBorder="1" applyAlignment="1">
      <alignment horizontal="center" vertical="center"/>
    </xf>
    <xf numFmtId="0" fontId="8" fillId="2" borderId="0" xfId="1" applyFont="1" applyFill="1" applyBorder="1" applyAlignment="1">
      <alignment vertical="center"/>
    </xf>
    <xf numFmtId="0" fontId="7" fillId="2" borderId="0" xfId="1" applyFont="1" applyFill="1" applyBorder="1" applyAlignment="1">
      <alignment horizontal="center" vertical="center"/>
    </xf>
    <xf numFmtId="0" fontId="1" fillId="0" borderId="0" xfId="1" applyFill="1" applyAlignment="1" applyProtection="1">
      <alignment vertical="center"/>
    </xf>
    <xf numFmtId="0" fontId="8" fillId="2" borderId="18" xfId="1" applyFont="1" applyFill="1" applyBorder="1" applyAlignment="1">
      <alignment vertical="center"/>
    </xf>
    <xf numFmtId="0" fontId="5" fillId="0" borderId="26" xfId="1" applyFont="1" applyBorder="1" applyAlignment="1">
      <alignment horizontal="center" vertical="center"/>
    </xf>
    <xf numFmtId="165" fontId="5" fillId="7" borderId="26" xfId="1" applyNumberFormat="1" applyFont="1" applyFill="1" applyBorder="1" applyAlignment="1" applyProtection="1">
      <alignment horizontal="right" vertical="center"/>
      <protection locked="0"/>
    </xf>
    <xf numFmtId="0" fontId="8" fillId="0" borderId="3" xfId="1" applyFont="1" applyBorder="1" applyAlignment="1">
      <alignment vertical="center"/>
    </xf>
    <xf numFmtId="0" fontId="7" fillId="2" borderId="3" xfId="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10" fontId="5" fillId="7" borderId="10" xfId="1" applyNumberFormat="1" applyFont="1" applyFill="1" applyBorder="1" applyAlignment="1" applyProtection="1">
      <alignment horizontal="right" vertical="center"/>
      <protection locked="0"/>
    </xf>
    <xf numFmtId="10" fontId="5" fillId="7" borderId="3" xfId="1" applyNumberFormat="1" applyFont="1" applyFill="1" applyBorder="1" applyAlignment="1" applyProtection="1">
      <alignment horizontal="right" vertical="center"/>
      <protection locked="0"/>
    </xf>
    <xf numFmtId="10" fontId="5" fillId="7" borderId="4" xfId="1" applyNumberFormat="1" applyFont="1" applyFill="1" applyBorder="1" applyAlignment="1" applyProtection="1">
      <alignment horizontal="right" vertical="center"/>
      <protection locked="0"/>
    </xf>
    <xf numFmtId="0" fontId="5" fillId="2" borderId="10" xfId="1" applyFont="1" applyFill="1" applyBorder="1" applyAlignment="1">
      <alignment vertical="center"/>
    </xf>
    <xf numFmtId="0" fontId="5" fillId="2" borderId="4" xfId="1" applyFont="1" applyFill="1" applyBorder="1" applyAlignment="1">
      <alignment vertical="center"/>
    </xf>
    <xf numFmtId="164" fontId="0" fillId="0" borderId="0" xfId="0" applyFill="1">
      <alignment vertical="top"/>
    </xf>
    <xf numFmtId="0" fontId="12" fillId="2" borderId="0" xfId="6" applyFont="1" applyFill="1" applyAlignment="1">
      <alignment vertical="center"/>
    </xf>
    <xf numFmtId="0" fontId="11" fillId="2" borderId="0" xfId="6" applyFont="1" applyFill="1" applyAlignment="1">
      <alignment vertical="center"/>
    </xf>
    <xf numFmtId="0" fontId="11" fillId="2" borderId="0" xfId="6" applyFont="1" applyFill="1" applyBorder="1" applyAlignment="1">
      <alignment vertical="center"/>
    </xf>
    <xf numFmtId="0" fontId="1" fillId="2" borderId="0" xfId="3" applyFill="1" applyAlignment="1">
      <alignment vertical="center"/>
    </xf>
    <xf numFmtId="0" fontId="5" fillId="2" borderId="0" xfId="3" applyFont="1" applyFill="1" applyAlignment="1">
      <alignment vertical="center"/>
    </xf>
    <xf numFmtId="164" fontId="5" fillId="2" borderId="0" xfId="0" applyFont="1" applyFill="1">
      <alignment vertical="top"/>
    </xf>
    <xf numFmtId="0" fontId="8" fillId="7" borderId="18" xfId="1" applyFont="1" applyFill="1" applyBorder="1" applyAlignment="1">
      <alignment horizontal="center" vertical="center"/>
    </xf>
    <xf numFmtId="0" fontId="8" fillId="2" borderId="0" xfId="1" applyFont="1" applyFill="1" applyBorder="1" applyAlignment="1">
      <alignment horizontal="left" vertical="center"/>
    </xf>
    <xf numFmtId="0" fontId="8" fillId="9" borderId="18" xfId="1" applyFont="1" applyFill="1" applyBorder="1" applyAlignment="1">
      <alignment horizontal="center" vertical="center"/>
    </xf>
    <xf numFmtId="0" fontId="8" fillId="8" borderId="18" xfId="1" applyFont="1" applyFill="1" applyBorder="1" applyAlignment="1">
      <alignment horizontal="center" vertical="center"/>
    </xf>
    <xf numFmtId="0" fontId="8" fillId="10" borderId="18" xfId="1" applyFont="1" applyFill="1" applyBorder="1" applyAlignment="1">
      <alignment horizontal="center" vertical="center"/>
    </xf>
    <xf numFmtId="0" fontId="11" fillId="0" borderId="0" xfId="6" applyFill="1" applyAlignment="1">
      <alignment vertical="center"/>
    </xf>
    <xf numFmtId="0" fontId="11" fillId="2" borderId="0" xfId="6" applyFill="1" applyAlignment="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center"/>
    </xf>
    <xf numFmtId="0" fontId="15" fillId="2" borderId="0" xfId="7" applyFont="1" applyFill="1" applyBorder="1" applyAlignment="1" applyProtection="1">
      <alignment horizontal="left" vertical="center"/>
    </xf>
    <xf numFmtId="0" fontId="15" fillId="2" borderId="0" xfId="7" applyFont="1" applyFill="1" applyBorder="1" applyAlignment="1" applyProtection="1">
      <alignment vertical="center"/>
    </xf>
    <xf numFmtId="0" fontId="1" fillId="2" borderId="0" xfId="3" applyFill="1" applyBorder="1" applyAlignment="1">
      <alignment vertical="center"/>
    </xf>
    <xf numFmtId="0" fontId="5" fillId="2" borderId="0" xfId="3" applyFont="1" applyFill="1" applyBorder="1" applyAlignment="1">
      <alignment vertical="center"/>
    </xf>
    <xf numFmtId="49" fontId="11" fillId="2" borderId="0" xfId="3" applyNumberFormat="1" applyFont="1" applyFill="1" applyBorder="1" applyAlignment="1" applyProtection="1">
      <alignment vertical="top" wrapText="1"/>
    </xf>
    <xf numFmtId="49" fontId="9" fillId="2" borderId="0" xfId="3" applyNumberFormat="1" applyFont="1" applyFill="1" applyBorder="1" applyAlignment="1" applyProtection="1">
      <alignment vertical="top" wrapText="1"/>
    </xf>
    <xf numFmtId="0" fontId="11" fillId="2" borderId="0" xfId="7" applyFont="1" applyFill="1" applyAlignment="1" applyProtection="1">
      <alignment vertical="center"/>
    </xf>
    <xf numFmtId="0" fontId="11" fillId="2" borderId="0" xfId="7" applyFont="1" applyFill="1" applyAlignment="1" applyProtection="1">
      <alignment horizontal="left" vertical="center"/>
    </xf>
    <xf numFmtId="0" fontId="1" fillId="2" borderId="0" xfId="3" applyFill="1" applyProtection="1"/>
    <xf numFmtId="0" fontId="12" fillId="0" borderId="11" xfId="7" applyFont="1" applyFill="1" applyBorder="1" applyAlignment="1" applyProtection="1">
      <alignment horizontal="center" vertical="top"/>
    </xf>
    <xf numFmtId="0" fontId="12" fillId="2" borderId="0" xfId="7" applyFont="1" applyFill="1" applyBorder="1" applyAlignment="1" applyProtection="1">
      <alignment vertical="top"/>
    </xf>
    <xf numFmtId="0" fontId="16" fillId="2" borderId="0" xfId="7" applyFont="1" applyFill="1" applyBorder="1" applyAlignment="1" applyProtection="1">
      <alignment vertical="top"/>
    </xf>
    <xf numFmtId="0" fontId="12" fillId="4" borderId="38" xfId="7" applyFont="1" applyFill="1" applyBorder="1" applyAlignment="1" applyProtection="1">
      <alignment vertical="top"/>
    </xf>
    <xf numFmtId="0" fontId="12" fillId="4" borderId="39" xfId="7" applyFont="1" applyFill="1" applyBorder="1" applyAlignment="1" applyProtection="1">
      <alignment vertical="top"/>
    </xf>
    <xf numFmtId="0" fontId="12" fillId="4" borderId="40" xfId="7" applyFont="1" applyFill="1" applyBorder="1" applyAlignment="1" applyProtection="1">
      <alignment vertical="top"/>
    </xf>
    <xf numFmtId="0" fontId="11" fillId="0" borderId="17" xfId="7" applyNumberFormat="1" applyFont="1" applyFill="1" applyBorder="1" applyAlignment="1" applyProtection="1">
      <alignment horizontal="center" vertical="top"/>
    </xf>
    <xf numFmtId="49" fontId="11" fillId="2" borderId="0" xfId="7" applyNumberFormat="1" applyFont="1" applyFill="1" applyBorder="1" applyAlignment="1" applyProtection="1">
      <alignment vertical="top" wrapText="1"/>
    </xf>
    <xf numFmtId="49" fontId="9" fillId="2" borderId="0" xfId="7" applyNumberFormat="1" applyFont="1" applyFill="1" applyBorder="1" applyAlignment="1" applyProtection="1">
      <alignment vertical="top" wrapText="1"/>
    </xf>
    <xf numFmtId="0" fontId="11" fillId="0" borderId="26" xfId="7" applyNumberFormat="1" applyFont="1" applyFill="1" applyBorder="1" applyAlignment="1" applyProtection="1">
      <alignment horizontal="center" vertical="top"/>
    </xf>
    <xf numFmtId="0" fontId="11" fillId="0" borderId="29" xfId="7" applyNumberFormat="1" applyFont="1" applyFill="1" applyBorder="1" applyAlignment="1" applyProtection="1">
      <alignment horizontal="center" vertical="top"/>
    </xf>
    <xf numFmtId="0" fontId="5" fillId="5" borderId="0" xfId="1" applyFont="1" applyFill="1" applyAlignment="1" applyProtection="1">
      <alignment horizontal="center" vertical="center" wrapText="1"/>
    </xf>
    <xf numFmtId="0" fontId="4" fillId="4" borderId="1" xfId="3" applyFont="1" applyFill="1" applyBorder="1" applyAlignment="1">
      <alignment horizontal="left" vertical="center"/>
    </xf>
    <xf numFmtId="0" fontId="4" fillId="4" borderId="7" xfId="3" applyFont="1" applyFill="1" applyBorder="1" applyAlignment="1">
      <alignment horizontal="left" vertical="center"/>
    </xf>
    <xf numFmtId="0" fontId="4" fillId="4" borderId="8" xfId="3" applyFont="1" applyFill="1" applyBorder="1" applyAlignment="1">
      <alignment horizontal="left" vertical="center"/>
    </xf>
    <xf numFmtId="0" fontId="6" fillId="4" borderId="1" xfId="3" applyFont="1" applyFill="1" applyBorder="1" applyAlignment="1">
      <alignment horizontal="center" vertical="center" wrapText="1"/>
    </xf>
    <xf numFmtId="0" fontId="6" fillId="4" borderId="7" xfId="3" applyFont="1" applyFill="1" applyBorder="1" applyAlignment="1">
      <alignment horizontal="center" vertical="center" wrapText="1"/>
    </xf>
    <xf numFmtId="0" fontId="6" fillId="4" borderId="8" xfId="3" applyFont="1" applyFill="1" applyBorder="1" applyAlignment="1">
      <alignment horizontal="center" vertical="center" wrapText="1"/>
    </xf>
    <xf numFmtId="0" fontId="13" fillId="4" borderId="1" xfId="3" applyNumberFormat="1" applyFont="1" applyFill="1" applyBorder="1" applyAlignment="1" applyProtection="1">
      <alignment horizontal="left" vertical="center"/>
    </xf>
    <xf numFmtId="0" fontId="13" fillId="4" borderId="7" xfId="3" applyNumberFormat="1" applyFont="1" applyFill="1" applyBorder="1" applyAlignment="1" applyProtection="1">
      <alignment horizontal="left" vertical="center"/>
    </xf>
    <xf numFmtId="0" fontId="13" fillId="4" borderId="8" xfId="3" applyNumberFormat="1" applyFont="1" applyFill="1" applyBorder="1" applyAlignment="1" applyProtection="1">
      <alignment horizontal="left" vertical="center"/>
    </xf>
    <xf numFmtId="49" fontId="11" fillId="0" borderId="1" xfId="3" applyNumberFormat="1" applyFont="1" applyFill="1" applyBorder="1" applyAlignment="1" applyProtection="1">
      <alignment horizontal="left" vertical="top" wrapText="1"/>
    </xf>
    <xf numFmtId="49" fontId="11" fillId="0" borderId="7" xfId="3" applyNumberFormat="1" applyFont="1" applyFill="1" applyBorder="1" applyAlignment="1" applyProtection="1">
      <alignment horizontal="left" vertical="top" wrapText="1"/>
    </xf>
    <xf numFmtId="49" fontId="11" fillId="0" borderId="8" xfId="3" applyNumberFormat="1" applyFont="1" applyFill="1" applyBorder="1" applyAlignment="1" applyProtection="1">
      <alignment horizontal="left" vertical="top" wrapText="1"/>
    </xf>
    <xf numFmtId="0" fontId="12" fillId="0" borderId="14" xfId="7" applyFont="1" applyFill="1" applyBorder="1" applyAlignment="1" applyProtection="1">
      <alignment horizontal="left" vertical="top"/>
    </xf>
    <xf numFmtId="0" fontId="12" fillId="0" borderId="36" xfId="7" applyFont="1" applyFill="1" applyBorder="1" applyAlignment="1" applyProtection="1">
      <alignment horizontal="left" vertical="top"/>
    </xf>
    <xf numFmtId="0" fontId="12" fillId="0" borderId="37" xfId="7" applyFont="1" applyFill="1" applyBorder="1" applyAlignment="1" applyProtection="1">
      <alignment horizontal="left" vertical="top"/>
    </xf>
    <xf numFmtId="49" fontId="11" fillId="0" borderId="19" xfId="7" applyNumberFormat="1" applyFont="1" applyFill="1" applyBorder="1" applyAlignment="1" applyProtection="1">
      <alignment horizontal="left" vertical="top" wrapText="1"/>
    </xf>
    <xf numFmtId="49" fontId="11" fillId="0" borderId="39" xfId="7" applyNumberFormat="1" applyFont="1" applyFill="1" applyBorder="1" applyAlignment="1" applyProtection="1">
      <alignment horizontal="left" vertical="top" wrapText="1"/>
    </xf>
    <xf numFmtId="49" fontId="11" fillId="0" borderId="40" xfId="7" applyNumberFormat="1" applyFont="1" applyFill="1" applyBorder="1" applyAlignment="1" applyProtection="1">
      <alignment horizontal="left" vertical="top" wrapText="1"/>
    </xf>
    <xf numFmtId="0" fontId="3" fillId="3" borderId="0" xfId="1" applyFont="1" applyFill="1" applyBorder="1" applyAlignment="1">
      <alignment horizontal="left" vertical="center"/>
    </xf>
    <xf numFmtId="0" fontId="4" fillId="4" borderId="1" xfId="1" applyFont="1" applyFill="1" applyBorder="1" applyAlignment="1">
      <alignment horizontal="left" vertical="center"/>
    </xf>
    <xf numFmtId="0" fontId="4" fillId="4" borderId="2" xfId="1" applyFont="1" applyFill="1" applyBorder="1" applyAlignment="1">
      <alignment horizontal="left" vertical="center"/>
    </xf>
    <xf numFmtId="0" fontId="8" fillId="0" borderId="19" xfId="1" applyFont="1" applyBorder="1" applyAlignment="1">
      <alignment vertical="center"/>
    </xf>
    <xf numFmtId="164" fontId="0" fillId="0" borderId="39" xfId="0" applyBorder="1" applyAlignment="1"/>
    <xf numFmtId="164" fontId="0" fillId="0" borderId="40" xfId="0" applyBorder="1" applyAlignment="1"/>
    <xf numFmtId="0" fontId="8" fillId="0" borderId="19" xfId="1" applyFont="1" applyBorder="1" applyAlignment="1">
      <alignment horizontal="left" vertical="center"/>
    </xf>
    <xf numFmtId="0" fontId="8" fillId="0" borderId="39" xfId="1" applyFont="1" applyBorder="1" applyAlignment="1">
      <alignment horizontal="left" vertical="center"/>
    </xf>
    <xf numFmtId="0" fontId="8" fillId="0" borderId="40" xfId="1" applyFont="1" applyBorder="1" applyAlignment="1">
      <alignment horizontal="left" vertical="center"/>
    </xf>
    <xf numFmtId="49" fontId="11" fillId="2" borderId="19" xfId="7" applyNumberFormat="1" applyFont="1" applyFill="1" applyBorder="1" applyAlignment="1" applyProtection="1">
      <alignment horizontal="left" vertical="top" wrapText="1"/>
    </xf>
    <xf numFmtId="49" fontId="11" fillId="2" borderId="39" xfId="7" applyNumberFormat="1" applyFont="1" applyFill="1" applyBorder="1" applyAlignment="1" applyProtection="1">
      <alignment horizontal="left" vertical="top" wrapText="1"/>
    </xf>
    <xf numFmtId="49" fontId="11" fillId="2" borderId="40" xfId="7" applyNumberFormat="1" applyFont="1" applyFill="1" applyBorder="1" applyAlignment="1" applyProtection="1">
      <alignment horizontal="left" vertical="top" wrapText="1"/>
    </xf>
    <xf numFmtId="49" fontId="11" fillId="0" borderId="41" xfId="7" applyNumberFormat="1" applyFont="1" applyFill="1" applyBorder="1" applyAlignment="1" applyProtection="1">
      <alignment horizontal="left" vertical="top" wrapText="1"/>
    </xf>
    <xf numFmtId="49" fontId="11" fillId="0" borderId="42" xfId="7" applyNumberFormat="1" applyFont="1" applyFill="1" applyBorder="1" applyAlignment="1" applyProtection="1">
      <alignment horizontal="left" vertical="top" wrapText="1"/>
    </xf>
    <xf numFmtId="49" fontId="11" fillId="0" borderId="43" xfId="7" applyNumberFormat="1" applyFont="1" applyFill="1" applyBorder="1" applyAlignment="1" applyProtection="1">
      <alignment horizontal="left" vertical="top" wrapText="1"/>
    </xf>
  </cellXfs>
  <cellStyles count="8">
    <cellStyle name="Normal" xfId="0" builtinId="0"/>
    <cellStyle name="Normal 2" xfId="6" xr:uid="{36A27240-25FA-4DB0-B269-A1D625750143}"/>
    <cellStyle name="Normal 2 2" xfId="7" xr:uid="{E978D2DD-BD99-49F4-B8DE-D9DFBEB889F7}"/>
    <cellStyle name="Normal 2 3" xfId="2" xr:uid="{C85D60E1-96BC-4D95-997C-1F412BBC0ED9}"/>
    <cellStyle name="Normal 3 2" xfId="3" xr:uid="{29C365A2-FE0B-4D66-BA8C-CF1F97EE4F79}"/>
    <cellStyle name="Normal 3 4" xfId="1" xr:uid="{8C8EE427-F59F-4064-AC02-64ABE5E4C87B}"/>
    <cellStyle name="Normal 4 2" xfId="5" xr:uid="{27689BE0-F981-427A-85DD-6C5E57B1CF53}"/>
    <cellStyle name="Validation error" xfId="4" xr:uid="{3BB62029-1412-4A81-9E25-8667D95D813D}"/>
  </cellStyles>
  <dxfs count="38">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eacoc/AppData/Local/Microsoft/Windows/INetCache/Content.Outlook/BF797IRA/Copy%20of%20PR19-Business-plan-data-tables%20-%20FBP%20(post%20IAP)%20Apr%202019%20-%20post%20tax%20change.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peacoc/Downloads/PR19-Business-plan-data-tables-Jan201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Financial%20Accounts\Tax\Corporate%20tax\PR19%20work\IAP%20follow%20up%20work\PR19%20-%20Table%20App29%20-first%20cu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B3" t="str">
            <v>Wessex Water</v>
          </cell>
          <cell r="H3">
            <v>0</v>
          </cell>
        </row>
      </sheetData>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B3" t="str">
            <v>Select company</v>
          </cell>
        </row>
      </sheetData>
      <sheetData sheetId="6"/>
      <sheetData sheetId="7"/>
      <sheetData sheetId="8">
        <row r="2">
          <cell r="D2" t="str">
            <v>Select company</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LWTW"/>
      <sheetName val="AppValidation"/>
      <sheetName val="Summary (App)"/>
      <sheetName val="Validation flags"/>
      <sheetName val="Change control"/>
      <sheetName val="F_Outputs WSX"/>
      <sheetName val="F_Outputs (Group)"/>
      <sheetName val="F_Outputs (Non-group)"/>
      <sheetName val="F_Inputs"/>
      <sheetName val="App29"/>
      <sheetName val="Tax Categories Corporat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16E81-BBC0-45F3-99AA-9830311BC25B}">
  <sheetPr>
    <tabColor rgb="FFCA0083"/>
  </sheetPr>
  <dimension ref="A1:AJ241"/>
  <sheetViews>
    <sheetView tabSelected="1" topLeftCell="A79" workbookViewId="0">
      <selection activeCell="L89" sqref="H89:L89"/>
    </sheetView>
  </sheetViews>
  <sheetFormatPr defaultColWidth="0" defaultRowHeight="14.25" zeroHeight="1" x14ac:dyDescent="0.2"/>
  <cols>
    <col min="1" max="1" width="1.625" style="8" customWidth="1"/>
    <col min="2" max="2" width="6.625" style="8" customWidth="1"/>
    <col min="3" max="3" width="90.625" style="8" bestFit="1" customWidth="1"/>
    <col min="4" max="4" width="12.125" style="8" bestFit="1" customWidth="1"/>
    <col min="5" max="6" width="5.625" style="8" customWidth="1"/>
    <col min="7" max="12" width="9.625" style="8" customWidth="1"/>
    <col min="13" max="13" width="2.625" style="8" customWidth="1"/>
    <col min="14" max="14" width="28" style="8" bestFit="1" customWidth="1"/>
    <col min="15" max="15" width="34.625" style="8" bestFit="1" customWidth="1"/>
    <col min="16" max="16" width="2.625" style="8" customWidth="1"/>
    <col min="17" max="18" width="21.625" style="5" customWidth="1"/>
    <col min="19" max="19" width="3" style="5" customWidth="1"/>
    <col min="20" max="20" width="2.625" style="123" hidden="1" customWidth="1"/>
    <col min="21" max="26" width="8.125" style="123" hidden="1" customWidth="1"/>
    <col min="27" max="27" width="1.625" style="123" hidden="1" customWidth="1"/>
    <col min="28" max="28" width="9.625" style="136" hidden="1" customWidth="1"/>
    <col min="29" max="29" width="2.625" style="123" hidden="1" customWidth="1"/>
    <col min="30" max="35" width="8.125" style="123" hidden="1" customWidth="1"/>
    <col min="36" max="36" width="1.625" style="123" hidden="1" customWidth="1"/>
    <col min="37" max="16384" width="9.625" style="8" hidden="1"/>
  </cols>
  <sheetData>
    <row r="1" spans="1:36" ht="20.25" x14ac:dyDescent="0.2">
      <c r="A1" s="1"/>
      <c r="B1" s="2" t="s">
        <v>0</v>
      </c>
      <c r="C1" s="2"/>
      <c r="D1" s="2"/>
      <c r="E1" s="2"/>
      <c r="F1" s="2"/>
      <c r="G1" s="2"/>
      <c r="H1" s="2"/>
      <c r="I1" s="2"/>
      <c r="J1" s="2"/>
      <c r="K1" s="2"/>
      <c r="L1" s="3" t="str">
        <f>[1]AppValidation!$D$2</f>
        <v>Wessex Water</v>
      </c>
      <c r="M1" s="4"/>
      <c r="N1" s="191" t="s">
        <v>1</v>
      </c>
      <c r="O1" s="191"/>
      <c r="P1" s="191"/>
      <c r="Q1" s="191"/>
      <c r="R1" s="191"/>
      <c r="T1" s="6"/>
      <c r="U1" s="7"/>
      <c r="V1" s="7"/>
      <c r="W1" s="7"/>
      <c r="X1" s="7"/>
      <c r="Y1" s="7"/>
      <c r="Z1" s="7"/>
      <c r="AA1" s="6"/>
      <c r="AB1" s="8"/>
      <c r="AC1" s="6"/>
      <c r="AD1" s="7"/>
      <c r="AE1" s="7"/>
      <c r="AF1" s="7"/>
      <c r="AG1" s="7"/>
      <c r="AH1" s="7"/>
      <c r="AI1" s="7"/>
      <c r="AJ1" s="6"/>
    </row>
    <row r="2" spans="1:36" ht="15" thickBot="1" x14ac:dyDescent="0.25">
      <c r="B2" s="9"/>
      <c r="C2" s="9"/>
      <c r="D2" s="9"/>
      <c r="E2" s="9"/>
      <c r="F2" s="9"/>
      <c r="G2" s="9"/>
      <c r="H2" s="9"/>
      <c r="I2" s="9"/>
      <c r="J2" s="9"/>
      <c r="K2" s="9"/>
      <c r="L2" s="9"/>
      <c r="M2" s="10"/>
      <c r="N2" s="9"/>
      <c r="O2" s="9"/>
      <c r="T2" s="6"/>
      <c r="U2" s="7"/>
      <c r="V2" s="7"/>
      <c r="W2" s="7"/>
      <c r="X2" s="7"/>
      <c r="Y2" s="7"/>
      <c r="Z2" s="7"/>
      <c r="AA2" s="6"/>
      <c r="AB2" s="8"/>
      <c r="AC2" s="6"/>
      <c r="AD2" s="7"/>
      <c r="AE2" s="7"/>
      <c r="AF2" s="7"/>
      <c r="AG2" s="7"/>
      <c r="AH2" s="7"/>
      <c r="AI2" s="7"/>
      <c r="AJ2" s="6"/>
    </row>
    <row r="3" spans="1:36" ht="15" thickBot="1" x14ac:dyDescent="0.25">
      <c r="B3" s="192" t="s">
        <v>2</v>
      </c>
      <c r="C3" s="193"/>
      <c r="D3" s="11" t="s">
        <v>3</v>
      </c>
      <c r="E3" s="12" t="s">
        <v>4</v>
      </c>
      <c r="F3" s="13" t="s">
        <v>5</v>
      </c>
      <c r="G3" s="14" t="s">
        <v>6</v>
      </c>
      <c r="H3" s="14" t="s">
        <v>7</v>
      </c>
      <c r="I3" s="14" t="s">
        <v>8</v>
      </c>
      <c r="J3" s="14" t="s">
        <v>9</v>
      </c>
      <c r="K3" s="14" t="s">
        <v>10</v>
      </c>
      <c r="L3" s="13" t="s">
        <v>11</v>
      </c>
      <c r="M3" s="15"/>
      <c r="N3" s="16" t="s">
        <v>12</v>
      </c>
      <c r="O3" s="17" t="s">
        <v>13</v>
      </c>
      <c r="Q3" s="18" t="s">
        <v>14</v>
      </c>
      <c r="R3" s="19" t="s">
        <v>15</v>
      </c>
      <c r="T3" s="6"/>
      <c r="U3" s="7"/>
      <c r="V3" s="7"/>
      <c r="W3" s="7"/>
      <c r="X3" s="7"/>
      <c r="Y3" s="7"/>
      <c r="Z3" s="7"/>
      <c r="AA3" s="6"/>
      <c r="AB3" s="8"/>
      <c r="AC3" s="6"/>
      <c r="AD3" s="7"/>
      <c r="AE3" s="7"/>
      <c r="AF3" s="7"/>
      <c r="AG3" s="7"/>
      <c r="AH3" s="7"/>
      <c r="AI3" s="7"/>
      <c r="AJ3" s="6"/>
    </row>
    <row r="4" spans="1:36" ht="15" thickBot="1" x14ac:dyDescent="0.25">
      <c r="B4" s="9"/>
      <c r="C4" s="9"/>
      <c r="D4" s="9"/>
      <c r="E4" s="9"/>
      <c r="F4" s="9"/>
      <c r="G4" s="9"/>
      <c r="H4" s="9"/>
      <c r="I4" s="9"/>
      <c r="J4" s="9"/>
      <c r="K4" s="9"/>
      <c r="L4" s="9"/>
      <c r="M4" s="10"/>
      <c r="N4" s="9"/>
      <c r="O4" s="9"/>
      <c r="Q4" s="20"/>
      <c r="R4" s="20"/>
      <c r="T4" s="6"/>
      <c r="U4" s="172" t="s">
        <v>16</v>
      </c>
      <c r="V4" s="172"/>
      <c r="W4" s="172"/>
      <c r="X4" s="172"/>
      <c r="Y4" s="172"/>
      <c r="Z4" s="172"/>
      <c r="AA4" s="6"/>
      <c r="AB4" s="8"/>
      <c r="AC4" s="6"/>
      <c r="AD4" s="172" t="s">
        <v>17</v>
      </c>
      <c r="AE4" s="172"/>
      <c r="AF4" s="172"/>
      <c r="AG4" s="172"/>
      <c r="AH4" s="172"/>
      <c r="AI4" s="172"/>
      <c r="AJ4" s="6"/>
    </row>
    <row r="5" spans="1:36" ht="15" thickBot="1" x14ac:dyDescent="0.25">
      <c r="B5" s="173" t="s">
        <v>18</v>
      </c>
      <c r="C5" s="174"/>
      <c r="D5" s="174"/>
      <c r="E5" s="174"/>
      <c r="F5" s="175"/>
      <c r="G5" s="176" t="s">
        <v>19</v>
      </c>
      <c r="H5" s="177"/>
      <c r="I5" s="177"/>
      <c r="J5" s="177"/>
      <c r="K5" s="177"/>
      <c r="L5" s="178"/>
      <c r="M5" s="10"/>
      <c r="N5" s="9"/>
      <c r="O5" s="9"/>
      <c r="T5" s="6"/>
      <c r="U5" s="21" t="s">
        <v>20</v>
      </c>
      <c r="V5" s="22"/>
      <c r="W5" s="22"/>
      <c r="X5" s="22"/>
      <c r="Y5" s="22"/>
      <c r="Z5" s="22"/>
      <c r="AA5" s="6"/>
      <c r="AB5" s="8"/>
      <c r="AC5" s="6"/>
      <c r="AD5" s="21" t="s">
        <v>21</v>
      </c>
      <c r="AE5" s="22"/>
      <c r="AF5" s="22"/>
      <c r="AG5" s="22"/>
      <c r="AH5" s="22"/>
      <c r="AI5" s="22"/>
      <c r="AJ5" s="6"/>
    </row>
    <row r="6" spans="1:36" ht="15" thickBot="1" x14ac:dyDescent="0.25">
      <c r="B6" s="9"/>
      <c r="C6" s="9"/>
      <c r="D6" s="9"/>
      <c r="E6" s="9"/>
      <c r="F6" s="9"/>
      <c r="G6" s="9"/>
      <c r="H6" s="9"/>
      <c r="I6" s="9"/>
      <c r="J6" s="9"/>
      <c r="K6" s="9"/>
      <c r="L6" s="9"/>
      <c r="M6" s="10"/>
      <c r="N6" s="9"/>
      <c r="O6" s="9"/>
      <c r="Q6" s="23"/>
      <c r="R6" s="23">
        <f xml:space="preserve"> IF( SUM( U6:AA6 ) = 0, 0, $P$5 )</f>
        <v>0</v>
      </c>
      <c r="T6" s="6"/>
      <c r="U6" s="22"/>
      <c r="V6" s="22"/>
      <c r="W6" s="22"/>
      <c r="X6" s="22"/>
      <c r="Y6" s="22"/>
      <c r="Z6" s="22"/>
      <c r="AA6" s="6"/>
      <c r="AB6" s="8"/>
      <c r="AC6" s="6"/>
      <c r="AD6" s="22"/>
      <c r="AE6" s="22"/>
      <c r="AF6" s="22"/>
      <c r="AG6" s="22"/>
      <c r="AH6" s="22"/>
      <c r="AI6" s="22"/>
      <c r="AJ6" s="6"/>
    </row>
    <row r="7" spans="1:36" ht="15" thickBot="1" x14ac:dyDescent="0.25">
      <c r="B7" s="24" t="s">
        <v>22</v>
      </c>
      <c r="C7" s="25" t="s">
        <v>23</v>
      </c>
      <c r="D7" s="9"/>
      <c r="E7" s="9"/>
      <c r="F7" s="9"/>
      <c r="G7" s="9"/>
      <c r="H7" s="9"/>
      <c r="I7" s="9"/>
      <c r="J7" s="9"/>
      <c r="K7" s="9"/>
      <c r="L7" s="9"/>
      <c r="M7" s="10"/>
      <c r="N7" s="10"/>
      <c r="O7" s="10"/>
      <c r="Q7" s="23"/>
      <c r="R7" s="23"/>
      <c r="T7" s="6"/>
      <c r="U7" s="7"/>
      <c r="V7" s="7"/>
      <c r="W7" s="7"/>
      <c r="X7" s="7"/>
      <c r="Y7" s="7"/>
      <c r="Z7" s="7"/>
      <c r="AA7" s="6"/>
      <c r="AB7" s="8"/>
      <c r="AC7" s="6"/>
      <c r="AD7" s="7"/>
      <c r="AE7" s="7"/>
      <c r="AF7" s="7"/>
      <c r="AG7" s="7"/>
      <c r="AH7" s="7"/>
      <c r="AI7" s="7"/>
      <c r="AJ7" s="6"/>
    </row>
    <row r="8" spans="1:36" x14ac:dyDescent="0.2">
      <c r="B8" s="26">
        <v>1</v>
      </c>
      <c r="C8" s="27" t="s">
        <v>24</v>
      </c>
      <c r="D8" s="28" t="s">
        <v>25</v>
      </c>
      <c r="E8" s="29" t="s">
        <v>26</v>
      </c>
      <c r="F8" s="30">
        <v>3</v>
      </c>
      <c r="G8" s="31">
        <v>4.9165608378498851</v>
      </c>
      <c r="H8" s="9"/>
      <c r="I8" s="9"/>
      <c r="J8" s="9"/>
      <c r="K8" s="9"/>
      <c r="L8" s="9"/>
      <c r="M8" s="10"/>
      <c r="N8" s="32"/>
      <c r="O8" s="33"/>
      <c r="Q8" s="23">
        <f xml:space="preserve"> IF( SUM( U8:Z8 ) = 0, 0,$U$5 )</f>
        <v>0</v>
      </c>
      <c r="R8" s="23"/>
      <c r="T8" s="6"/>
      <c r="U8" s="34">
        <f xml:space="preserve"> IF( ISNUMBER(G8), 0, 1 )</f>
        <v>0</v>
      </c>
      <c r="V8" s="22"/>
      <c r="W8" s="22"/>
      <c r="X8" s="22"/>
      <c r="Y8" s="22"/>
      <c r="Z8" s="22"/>
      <c r="AA8" s="6"/>
      <c r="AB8" s="8"/>
      <c r="AC8" s="6"/>
      <c r="AD8" s="22"/>
      <c r="AE8" s="22"/>
      <c r="AF8" s="22"/>
      <c r="AG8" s="22"/>
      <c r="AH8" s="22"/>
      <c r="AI8" s="22"/>
      <c r="AJ8" s="6"/>
    </row>
    <row r="9" spans="1:36" x14ac:dyDescent="0.2">
      <c r="B9" s="35">
        <f>B8+1</f>
        <v>2</v>
      </c>
      <c r="C9" s="36" t="s">
        <v>27</v>
      </c>
      <c r="D9" s="37" t="s">
        <v>28</v>
      </c>
      <c r="E9" s="38" t="s">
        <v>26</v>
      </c>
      <c r="F9" s="39">
        <v>3</v>
      </c>
      <c r="G9" s="40">
        <v>93.854558730955432</v>
      </c>
      <c r="H9" s="9"/>
      <c r="I9" s="9"/>
      <c r="J9" s="9"/>
      <c r="K9" s="9"/>
      <c r="L9" s="41"/>
      <c r="M9" s="42"/>
      <c r="N9" s="43"/>
      <c r="O9" s="44"/>
      <c r="Q9" s="23">
        <f xml:space="preserve"> IF( SUM( U9:Z9 ) = 0, 0,$U$5 )</f>
        <v>0</v>
      </c>
      <c r="R9" s="23"/>
      <c r="T9" s="6"/>
      <c r="U9" s="34">
        <f xml:space="preserve"> IF( ISNUMBER(G9), 0, 1 )</f>
        <v>0</v>
      </c>
      <c r="V9" s="22"/>
      <c r="W9" s="22"/>
      <c r="X9" s="22"/>
      <c r="Y9" s="22"/>
      <c r="Z9" s="22"/>
      <c r="AA9" s="6"/>
      <c r="AB9" s="8"/>
      <c r="AC9" s="6"/>
      <c r="AD9" s="22"/>
      <c r="AE9" s="22"/>
      <c r="AF9" s="22"/>
      <c r="AG9" s="22"/>
      <c r="AH9" s="22"/>
      <c r="AI9" s="22"/>
      <c r="AJ9" s="6"/>
    </row>
    <row r="10" spans="1:36" x14ac:dyDescent="0.2">
      <c r="B10" s="35">
        <f>B9+1</f>
        <v>3</v>
      </c>
      <c r="C10" s="36" t="s">
        <v>29</v>
      </c>
      <c r="D10" s="37" t="s">
        <v>30</v>
      </c>
      <c r="E10" s="38" t="s">
        <v>26</v>
      </c>
      <c r="F10" s="39">
        <v>3</v>
      </c>
      <c r="G10" s="45">
        <v>166.76629340173631</v>
      </c>
      <c r="H10" s="9"/>
      <c r="I10" s="9"/>
      <c r="J10" s="9"/>
      <c r="K10" s="9"/>
      <c r="L10" s="41"/>
      <c r="M10" s="42"/>
      <c r="N10" s="46"/>
      <c r="O10" s="47"/>
      <c r="Q10" s="23">
        <f xml:space="preserve"> IF( SUM( U10:Z10 ) = 0, 0,$U$5 )</f>
        <v>0</v>
      </c>
      <c r="R10" s="23"/>
      <c r="T10" s="6"/>
      <c r="U10" s="34">
        <f>IF('[1]Validation flags'!$H$3=1,0, IF( ISNUMBER(G10), 0, 1 ))</f>
        <v>0</v>
      </c>
      <c r="V10" s="22"/>
      <c r="W10" s="22"/>
      <c r="X10" s="22"/>
      <c r="Y10" s="22"/>
      <c r="Z10" s="22"/>
      <c r="AA10" s="6"/>
      <c r="AB10" s="8"/>
      <c r="AC10" s="6"/>
      <c r="AD10" s="22"/>
      <c r="AE10" s="22"/>
      <c r="AF10" s="22"/>
      <c r="AG10" s="22"/>
      <c r="AH10" s="22"/>
      <c r="AI10" s="22"/>
      <c r="AJ10" s="6"/>
    </row>
    <row r="11" spans="1:36" x14ac:dyDescent="0.2">
      <c r="B11" s="35">
        <f>B10+1</f>
        <v>4</v>
      </c>
      <c r="C11" s="48" t="s">
        <v>31</v>
      </c>
      <c r="D11" s="37" t="s">
        <v>32</v>
      </c>
      <c r="E11" s="38" t="s">
        <v>26</v>
      </c>
      <c r="F11" s="39">
        <v>3</v>
      </c>
      <c r="G11" s="45">
        <v>11.04069802183834</v>
      </c>
      <c r="H11" s="9"/>
      <c r="I11" s="9"/>
      <c r="J11" s="9"/>
      <c r="K11" s="9"/>
      <c r="L11" s="9"/>
      <c r="M11" s="10"/>
      <c r="N11" s="46"/>
      <c r="O11" s="47"/>
      <c r="Q11" s="23">
        <f xml:space="preserve"> IF( SUM( U11:Z11 ) = 0, 0,$U$5 )</f>
        <v>0</v>
      </c>
      <c r="R11" s="23"/>
      <c r="T11" s="6"/>
      <c r="U11" s="34">
        <f>IF('[1]Validation flags'!$H$3=1,0, IF( ISNUMBER(G11), 0, 1 ))</f>
        <v>0</v>
      </c>
      <c r="V11" s="22"/>
      <c r="W11" s="22"/>
      <c r="X11" s="22"/>
      <c r="Y11" s="22"/>
      <c r="Z11" s="22"/>
      <c r="AA11" s="6"/>
      <c r="AB11" s="8"/>
      <c r="AC11" s="6"/>
      <c r="AD11" s="22"/>
      <c r="AE11" s="22"/>
      <c r="AF11" s="22"/>
      <c r="AG11" s="22"/>
      <c r="AH11" s="22"/>
      <c r="AI11" s="22"/>
      <c r="AJ11" s="6"/>
    </row>
    <row r="12" spans="1:36" ht="15" thickBot="1" x14ac:dyDescent="0.25">
      <c r="B12" s="49">
        <f>B11+1</f>
        <v>5</v>
      </c>
      <c r="C12" s="50" t="s">
        <v>33</v>
      </c>
      <c r="D12" s="51" t="s">
        <v>34</v>
      </c>
      <c r="E12" s="52" t="s">
        <v>26</v>
      </c>
      <c r="F12" s="53">
        <v>3</v>
      </c>
      <c r="G12" s="54">
        <v>0</v>
      </c>
      <c r="H12" s="9"/>
      <c r="I12" s="9"/>
      <c r="J12" s="9"/>
      <c r="K12" s="9"/>
      <c r="L12" s="9"/>
      <c r="M12" s="10"/>
      <c r="N12" s="55"/>
      <c r="O12" s="56"/>
      <c r="Q12" s="23">
        <f xml:space="preserve"> IF( SUM( U12:Z12 ) = 0, 0,$U$5 )</f>
        <v>0</v>
      </c>
      <c r="R12" s="23"/>
      <c r="T12" s="6"/>
      <c r="U12" s="34">
        <f>IF('[1]Validation flags'!$B$3="Thames Water", IF( ISNUMBER(G12), 0, 1 ),0)</f>
        <v>0</v>
      </c>
      <c r="V12" s="22"/>
      <c r="W12" s="22"/>
      <c r="X12" s="22"/>
      <c r="Y12" s="22"/>
      <c r="Z12" s="22"/>
      <c r="AA12" s="6"/>
      <c r="AB12" s="8"/>
      <c r="AC12" s="6"/>
      <c r="AD12" s="22"/>
      <c r="AE12" s="22"/>
      <c r="AF12" s="22"/>
      <c r="AG12" s="22"/>
      <c r="AH12" s="22"/>
      <c r="AI12" s="22"/>
      <c r="AJ12" s="6"/>
    </row>
    <row r="13" spans="1:36" ht="15" thickBot="1" x14ac:dyDescent="0.25">
      <c r="B13" s="57">
        <f>B12+1</f>
        <v>6</v>
      </c>
      <c r="C13" s="58" t="s">
        <v>35</v>
      </c>
      <c r="D13" s="59" t="s">
        <v>36</v>
      </c>
      <c r="E13" s="60" t="s">
        <v>26</v>
      </c>
      <c r="F13" s="61">
        <v>3</v>
      </c>
      <c r="G13" s="62">
        <f>SUM(G8:G12)</f>
        <v>276.57811099237995</v>
      </c>
      <c r="H13" s="63"/>
      <c r="I13" s="63"/>
      <c r="J13" s="63"/>
      <c r="K13" s="63"/>
      <c r="L13" s="63"/>
      <c r="M13" s="63"/>
      <c r="N13" s="64" t="s">
        <v>37</v>
      </c>
      <c r="O13" s="65"/>
      <c r="Q13" s="23"/>
      <c r="R13" s="23"/>
      <c r="T13" s="6"/>
      <c r="U13" s="22"/>
      <c r="V13" s="22"/>
      <c r="W13" s="22"/>
      <c r="X13" s="22"/>
      <c r="Y13" s="22"/>
      <c r="Z13" s="22"/>
      <c r="AA13" s="6"/>
      <c r="AB13" s="8"/>
      <c r="AC13" s="6"/>
      <c r="AD13" s="22"/>
      <c r="AE13" s="22"/>
      <c r="AF13" s="22"/>
      <c r="AG13" s="22"/>
      <c r="AH13" s="22"/>
      <c r="AI13" s="22"/>
      <c r="AJ13" s="6"/>
    </row>
    <row r="14" spans="1:36" ht="15" thickBot="1" x14ac:dyDescent="0.25">
      <c r="B14" s="9"/>
      <c r="C14" s="9"/>
      <c r="D14" s="9"/>
      <c r="E14" s="9"/>
      <c r="F14" s="9"/>
      <c r="G14" s="9"/>
      <c r="H14" s="10"/>
      <c r="I14" s="10"/>
      <c r="J14" s="10"/>
      <c r="K14" s="10"/>
      <c r="L14" s="10"/>
      <c r="M14" s="10"/>
      <c r="N14" s="41"/>
      <c r="O14" s="41"/>
      <c r="Q14" s="23"/>
      <c r="R14" s="23"/>
      <c r="T14" s="6"/>
      <c r="U14" s="22"/>
      <c r="V14" s="22"/>
      <c r="W14" s="22"/>
      <c r="X14" s="22"/>
      <c r="Y14" s="22"/>
      <c r="Z14" s="22"/>
      <c r="AA14" s="6"/>
      <c r="AB14" s="8"/>
      <c r="AC14" s="6"/>
      <c r="AD14" s="22"/>
      <c r="AE14" s="22"/>
      <c r="AF14" s="22"/>
      <c r="AG14" s="22"/>
      <c r="AH14" s="22"/>
      <c r="AI14" s="22"/>
      <c r="AJ14" s="6"/>
    </row>
    <row r="15" spans="1:36" ht="15" thickBot="1" x14ac:dyDescent="0.25">
      <c r="B15" s="24" t="s">
        <v>38</v>
      </c>
      <c r="C15" s="25" t="s">
        <v>39</v>
      </c>
      <c r="D15" s="9"/>
      <c r="E15" s="9"/>
      <c r="F15" s="9"/>
      <c r="G15" s="9"/>
      <c r="H15" s="10"/>
      <c r="I15" s="10"/>
      <c r="J15" s="10"/>
      <c r="K15" s="10"/>
      <c r="L15" s="10"/>
      <c r="M15" s="10"/>
      <c r="N15" s="41"/>
      <c r="O15" s="41"/>
      <c r="Q15" s="23"/>
      <c r="R15" s="23"/>
      <c r="T15" s="6"/>
      <c r="U15" s="22"/>
      <c r="V15" s="22"/>
      <c r="W15" s="22"/>
      <c r="X15" s="22"/>
      <c r="Y15" s="22"/>
      <c r="Z15" s="22"/>
      <c r="AA15" s="6"/>
      <c r="AB15" s="8"/>
      <c r="AC15" s="6"/>
      <c r="AD15" s="22"/>
      <c r="AE15" s="22"/>
      <c r="AF15" s="22"/>
      <c r="AG15" s="22"/>
      <c r="AH15" s="22"/>
      <c r="AI15" s="22"/>
      <c r="AJ15" s="6"/>
    </row>
    <row r="16" spans="1:36" x14ac:dyDescent="0.2">
      <c r="B16" s="26">
        <v>7</v>
      </c>
      <c r="C16" s="27" t="s">
        <v>40</v>
      </c>
      <c r="D16" s="28" t="s">
        <v>41</v>
      </c>
      <c r="E16" s="29" t="s">
        <v>26</v>
      </c>
      <c r="F16" s="30">
        <v>3</v>
      </c>
      <c r="G16" s="31">
        <v>9.8627863383728815</v>
      </c>
      <c r="H16" s="10"/>
      <c r="I16" s="10"/>
      <c r="J16" s="10"/>
      <c r="K16" s="10"/>
      <c r="L16" s="10"/>
      <c r="M16" s="10"/>
      <c r="N16" s="32"/>
      <c r="O16" s="33"/>
      <c r="Q16" s="23">
        <f xml:space="preserve"> IF( SUM( U16:Z16 ) = 0, 0,$U$5 )</f>
        <v>0</v>
      </c>
      <c r="R16" s="23"/>
      <c r="T16" s="6"/>
      <c r="U16" s="34">
        <f xml:space="preserve"> IF( ISNUMBER(G16), 0, 1 )</f>
        <v>0</v>
      </c>
      <c r="V16" s="22"/>
      <c r="W16" s="22"/>
      <c r="X16" s="22"/>
      <c r="Y16" s="22"/>
      <c r="Z16" s="22"/>
      <c r="AA16" s="6"/>
      <c r="AB16" s="8"/>
      <c r="AC16" s="6"/>
      <c r="AD16" s="22"/>
      <c r="AE16" s="22"/>
      <c r="AF16" s="22"/>
      <c r="AG16" s="22"/>
      <c r="AH16" s="22"/>
      <c r="AI16" s="22"/>
      <c r="AJ16" s="6"/>
    </row>
    <row r="17" spans="2:36" x14ac:dyDescent="0.2">
      <c r="B17" s="35">
        <f>B16+1</f>
        <v>8</v>
      </c>
      <c r="C17" s="36" t="s">
        <v>42</v>
      </c>
      <c r="D17" s="37" t="s">
        <v>43</v>
      </c>
      <c r="E17" s="38" t="s">
        <v>26</v>
      </c>
      <c r="F17" s="39">
        <v>3</v>
      </c>
      <c r="G17" s="40">
        <v>188.2754002593602</v>
      </c>
      <c r="H17" s="10"/>
      <c r="I17" s="10"/>
      <c r="J17" s="10"/>
      <c r="K17" s="10"/>
      <c r="L17" s="42"/>
      <c r="M17" s="42"/>
      <c r="N17" s="43"/>
      <c r="O17" s="44"/>
      <c r="Q17" s="23">
        <f xml:space="preserve"> IF( SUM( U17:Z17 ) = 0, 0,$U$5 )</f>
        <v>0</v>
      </c>
      <c r="R17" s="23"/>
      <c r="T17" s="6"/>
      <c r="U17" s="34">
        <f xml:space="preserve"> IF( ISNUMBER(G17), 0, 1 )</f>
        <v>0</v>
      </c>
      <c r="V17" s="22"/>
      <c r="W17" s="22"/>
      <c r="X17" s="22"/>
      <c r="Y17" s="22"/>
      <c r="Z17" s="22"/>
      <c r="AA17" s="6"/>
      <c r="AB17" s="8"/>
      <c r="AC17" s="6"/>
      <c r="AD17" s="22"/>
      <c r="AE17" s="22"/>
      <c r="AF17" s="22"/>
      <c r="AG17" s="22"/>
      <c r="AH17" s="22"/>
      <c r="AI17" s="22"/>
      <c r="AJ17" s="6"/>
    </row>
    <row r="18" spans="2:36" x14ac:dyDescent="0.2">
      <c r="B18" s="35">
        <f>B17+1</f>
        <v>9</v>
      </c>
      <c r="C18" s="36" t="s">
        <v>44</v>
      </c>
      <c r="D18" s="37" t="s">
        <v>45</v>
      </c>
      <c r="E18" s="38" t="s">
        <v>26</v>
      </c>
      <c r="F18" s="39">
        <v>3</v>
      </c>
      <c r="G18" s="45">
        <v>334.53879134403735</v>
      </c>
      <c r="H18" s="10"/>
      <c r="I18" s="10"/>
      <c r="J18" s="10"/>
      <c r="K18" s="10"/>
      <c r="L18" s="42"/>
      <c r="M18" s="42"/>
      <c r="N18" s="46"/>
      <c r="O18" s="47"/>
      <c r="Q18" s="23">
        <f xml:space="preserve"> IF( SUM( U18:Z18 ) = 0, 0,$U$5 )</f>
        <v>0</v>
      </c>
      <c r="R18" s="23"/>
      <c r="T18" s="6"/>
      <c r="U18" s="34">
        <f>IF('[1]Validation flags'!$H$3=1,0, IF( ISNUMBER(G18), 0, 1 ))</f>
        <v>0</v>
      </c>
      <c r="V18" s="22"/>
      <c r="W18" s="22"/>
      <c r="X18" s="22"/>
      <c r="Y18" s="22"/>
      <c r="Z18" s="22"/>
      <c r="AA18" s="6"/>
      <c r="AB18" s="8"/>
      <c r="AC18" s="6"/>
      <c r="AD18" s="22"/>
      <c r="AE18" s="22"/>
      <c r="AF18" s="22"/>
      <c r="AG18" s="22"/>
      <c r="AH18" s="22"/>
      <c r="AI18" s="22"/>
      <c r="AJ18" s="6"/>
    </row>
    <row r="19" spans="2:36" x14ac:dyDescent="0.2">
      <c r="B19" s="35">
        <f>B18+1</f>
        <v>10</v>
      </c>
      <c r="C19" s="48" t="s">
        <v>46</v>
      </c>
      <c r="D19" s="37" t="s">
        <v>47</v>
      </c>
      <c r="E19" s="38" t="s">
        <v>26</v>
      </c>
      <c r="F19" s="39">
        <v>3</v>
      </c>
      <c r="G19" s="45">
        <v>22.14801142652156</v>
      </c>
      <c r="H19" s="10"/>
      <c r="I19" s="10"/>
      <c r="J19" s="10"/>
      <c r="K19" s="10"/>
      <c r="L19" s="10"/>
      <c r="M19" s="10"/>
      <c r="N19" s="46"/>
      <c r="O19" s="47"/>
      <c r="Q19" s="23">
        <f xml:space="preserve"> IF( SUM( U19:Z19 ) = 0, 0,$U$5 )</f>
        <v>0</v>
      </c>
      <c r="R19" s="23"/>
      <c r="T19" s="6"/>
      <c r="U19" s="34">
        <f>IF('[1]Validation flags'!$H$3=1,0, IF( ISNUMBER(G19), 0, 1 ))</f>
        <v>0</v>
      </c>
      <c r="V19" s="22"/>
      <c r="W19" s="22"/>
      <c r="X19" s="22"/>
      <c r="Y19" s="22"/>
      <c r="Z19" s="22"/>
      <c r="AA19" s="6"/>
      <c r="AB19" s="8"/>
      <c r="AC19" s="6"/>
      <c r="AD19" s="22"/>
      <c r="AE19" s="22"/>
      <c r="AF19" s="22"/>
      <c r="AG19" s="22"/>
      <c r="AH19" s="22"/>
      <c r="AI19" s="22"/>
      <c r="AJ19" s="6"/>
    </row>
    <row r="20" spans="2:36" ht="15" thickBot="1" x14ac:dyDescent="0.25">
      <c r="B20" s="49">
        <f>B19+1</f>
        <v>11</v>
      </c>
      <c r="C20" s="50" t="s">
        <v>48</v>
      </c>
      <c r="D20" s="51" t="s">
        <v>49</v>
      </c>
      <c r="E20" s="52" t="s">
        <v>26</v>
      </c>
      <c r="F20" s="53">
        <v>3</v>
      </c>
      <c r="G20" s="54">
        <v>0</v>
      </c>
      <c r="H20" s="10"/>
      <c r="I20" s="10"/>
      <c r="J20" s="10"/>
      <c r="K20" s="10"/>
      <c r="L20" s="10"/>
      <c r="M20" s="10"/>
      <c r="N20" s="55"/>
      <c r="O20" s="56"/>
      <c r="Q20" s="23">
        <f xml:space="preserve"> IF( SUM( U20:Z20 ) = 0, 0,$U$5 )</f>
        <v>0</v>
      </c>
      <c r="R20" s="23"/>
      <c r="T20" s="6"/>
      <c r="U20" s="34">
        <f>IF('[1]Validation flags'!$B$3="Thames Water", IF( ISNUMBER(G20), 0, 1 ),0)</f>
        <v>0</v>
      </c>
      <c r="V20" s="22"/>
      <c r="W20" s="22"/>
      <c r="X20" s="22"/>
      <c r="Y20" s="22"/>
      <c r="Z20" s="22"/>
      <c r="AA20" s="6"/>
      <c r="AB20" s="8"/>
      <c r="AC20" s="6"/>
      <c r="AD20" s="22"/>
      <c r="AE20" s="22"/>
      <c r="AF20" s="22"/>
      <c r="AG20" s="22"/>
      <c r="AH20" s="22"/>
      <c r="AI20" s="22"/>
      <c r="AJ20" s="6"/>
    </row>
    <row r="21" spans="2:36" ht="15" thickBot="1" x14ac:dyDescent="0.25">
      <c r="B21" s="57">
        <f>B20+1</f>
        <v>12</v>
      </c>
      <c r="C21" s="58" t="s">
        <v>50</v>
      </c>
      <c r="D21" s="59" t="s">
        <v>51</v>
      </c>
      <c r="E21" s="60" t="s">
        <v>26</v>
      </c>
      <c r="F21" s="61">
        <v>3</v>
      </c>
      <c r="G21" s="62">
        <f>SUM(G16:G20)</f>
        <v>554.82498936829199</v>
      </c>
      <c r="H21" s="63"/>
      <c r="I21" s="63"/>
      <c r="J21" s="63"/>
      <c r="K21" s="63"/>
      <c r="L21" s="63"/>
      <c r="M21" s="63"/>
      <c r="N21" s="64" t="s">
        <v>52</v>
      </c>
      <c r="O21" s="65"/>
      <c r="Q21" s="23"/>
      <c r="R21" s="23"/>
      <c r="T21" s="6"/>
      <c r="U21" s="22"/>
      <c r="V21" s="22"/>
      <c r="W21" s="22"/>
      <c r="X21" s="22"/>
      <c r="Y21" s="22"/>
      <c r="Z21" s="22"/>
      <c r="AA21" s="6"/>
      <c r="AB21" s="8"/>
      <c r="AC21" s="6"/>
      <c r="AD21" s="22"/>
      <c r="AE21" s="22"/>
      <c r="AF21" s="22"/>
      <c r="AG21" s="22"/>
      <c r="AH21" s="22"/>
      <c r="AI21" s="22"/>
      <c r="AJ21" s="6"/>
    </row>
    <row r="22" spans="2:36" ht="15" thickBot="1" x14ac:dyDescent="0.25">
      <c r="B22" s="9"/>
      <c r="C22" s="9"/>
      <c r="D22" s="9"/>
      <c r="E22" s="9"/>
      <c r="F22" s="9"/>
      <c r="G22" s="9"/>
      <c r="H22" s="9"/>
      <c r="I22" s="9"/>
      <c r="J22" s="9"/>
      <c r="K22" s="9"/>
      <c r="L22" s="9"/>
      <c r="M22" s="10"/>
      <c r="N22" s="41"/>
      <c r="O22" s="41"/>
      <c r="Q22" s="23"/>
      <c r="R22" s="23"/>
      <c r="T22" s="6"/>
      <c r="U22" s="22"/>
      <c r="V22" s="22"/>
      <c r="W22" s="22"/>
      <c r="X22" s="22"/>
      <c r="Y22" s="22"/>
      <c r="Z22" s="22"/>
      <c r="AA22" s="6"/>
      <c r="AB22" s="8"/>
      <c r="AC22" s="6"/>
      <c r="AD22" s="22"/>
      <c r="AE22" s="22"/>
      <c r="AF22" s="22"/>
      <c r="AG22" s="22"/>
      <c r="AH22" s="22"/>
      <c r="AI22" s="22"/>
      <c r="AJ22" s="6"/>
    </row>
    <row r="23" spans="2:36" ht="15" thickBot="1" x14ac:dyDescent="0.25">
      <c r="B23" s="24" t="s">
        <v>53</v>
      </c>
      <c r="C23" s="25" t="s">
        <v>54</v>
      </c>
      <c r="D23" s="9"/>
      <c r="E23" s="9"/>
      <c r="F23" s="9"/>
      <c r="G23" s="9"/>
      <c r="H23" s="10"/>
      <c r="I23" s="10"/>
      <c r="J23" s="10"/>
      <c r="K23" s="10"/>
      <c r="L23" s="10"/>
      <c r="M23" s="10"/>
      <c r="N23" s="41"/>
      <c r="O23" s="41"/>
      <c r="Q23" s="23"/>
      <c r="R23" s="23"/>
      <c r="T23" s="6"/>
      <c r="U23" s="22"/>
      <c r="V23" s="22"/>
      <c r="W23" s="22"/>
      <c r="X23" s="22"/>
      <c r="Y23" s="22"/>
      <c r="Z23" s="22"/>
      <c r="AA23" s="6"/>
      <c r="AB23" s="8"/>
      <c r="AC23" s="6"/>
      <c r="AD23" s="22"/>
      <c r="AE23" s="22"/>
      <c r="AF23" s="22"/>
      <c r="AG23" s="22"/>
      <c r="AH23" s="22"/>
      <c r="AI23" s="22"/>
      <c r="AJ23" s="6"/>
    </row>
    <row r="24" spans="2:36" x14ac:dyDescent="0.2">
      <c r="B24" s="26">
        <v>13</v>
      </c>
      <c r="C24" s="27" t="s">
        <v>55</v>
      </c>
      <c r="D24" s="66" t="s">
        <v>56</v>
      </c>
      <c r="E24" s="29" t="s">
        <v>26</v>
      </c>
      <c r="F24" s="30">
        <v>3</v>
      </c>
      <c r="G24" s="31">
        <v>4.8679704643973178E-2</v>
      </c>
      <c r="H24" s="10"/>
      <c r="I24" s="10"/>
      <c r="J24" s="10"/>
      <c r="K24" s="10"/>
      <c r="L24" s="10"/>
      <c r="M24" s="10"/>
      <c r="N24" s="32"/>
      <c r="O24" s="33"/>
      <c r="Q24" s="23">
        <f xml:space="preserve"> IF( SUM( U24:Z24 ) = 0, 0,$U$5 )</f>
        <v>0</v>
      </c>
      <c r="R24" s="23"/>
      <c r="T24" s="6"/>
      <c r="U24" s="34">
        <f xml:space="preserve"> IF( ISNUMBER(G24), 0, 1 )</f>
        <v>0</v>
      </c>
      <c r="V24" s="22"/>
      <c r="W24" s="22"/>
      <c r="X24" s="22"/>
      <c r="Y24" s="22"/>
      <c r="Z24" s="22"/>
      <c r="AA24" s="6"/>
      <c r="AB24" s="8"/>
      <c r="AC24" s="6"/>
      <c r="AD24" s="22"/>
      <c r="AE24" s="22"/>
      <c r="AF24" s="22"/>
      <c r="AG24" s="22"/>
      <c r="AH24" s="22"/>
      <c r="AI24" s="22"/>
      <c r="AJ24" s="6"/>
    </row>
    <row r="25" spans="2:36" x14ac:dyDescent="0.2">
      <c r="B25" s="35">
        <v>14</v>
      </c>
      <c r="C25" s="36" t="s">
        <v>57</v>
      </c>
      <c r="D25" s="67" t="s">
        <v>58</v>
      </c>
      <c r="E25" s="38" t="s">
        <v>26</v>
      </c>
      <c r="F25" s="39">
        <v>3</v>
      </c>
      <c r="G25" s="40">
        <v>0.93</v>
      </c>
      <c r="H25" s="10"/>
      <c r="I25" s="10"/>
      <c r="J25" s="10"/>
      <c r="K25" s="10"/>
      <c r="L25" s="42"/>
      <c r="M25" s="42"/>
      <c r="N25" s="43"/>
      <c r="O25" s="44"/>
      <c r="Q25" s="23">
        <f xml:space="preserve"> IF( SUM( U25:Z25 ) = 0, 0,$U$5 )</f>
        <v>0</v>
      </c>
      <c r="R25" s="23"/>
      <c r="T25" s="6"/>
      <c r="U25" s="34">
        <f xml:space="preserve"> IF( ISNUMBER(G25), 0, 1 )</f>
        <v>0</v>
      </c>
      <c r="V25" s="22"/>
      <c r="W25" s="22"/>
      <c r="X25" s="22"/>
      <c r="Y25" s="22"/>
      <c r="Z25" s="22"/>
      <c r="AA25" s="6"/>
      <c r="AB25" s="8"/>
      <c r="AC25" s="6"/>
      <c r="AD25" s="22"/>
      <c r="AE25" s="22"/>
      <c r="AF25" s="22"/>
      <c r="AG25" s="22"/>
      <c r="AH25" s="22"/>
      <c r="AI25" s="22"/>
      <c r="AJ25" s="6"/>
    </row>
    <row r="26" spans="2:36" x14ac:dyDescent="0.2">
      <c r="B26" s="35">
        <v>15</v>
      </c>
      <c r="C26" s="36" t="s">
        <v>59</v>
      </c>
      <c r="D26" s="67" t="s">
        <v>60</v>
      </c>
      <c r="E26" s="38" t="s">
        <v>26</v>
      </c>
      <c r="F26" s="39">
        <v>3</v>
      </c>
      <c r="G26" s="45">
        <v>1.6519999999999999</v>
      </c>
      <c r="H26" s="10"/>
      <c r="I26" s="10"/>
      <c r="J26" s="10"/>
      <c r="K26" s="10"/>
      <c r="L26" s="42"/>
      <c r="M26" s="42"/>
      <c r="N26" s="46"/>
      <c r="O26" s="47"/>
      <c r="Q26" s="23">
        <f xml:space="preserve"> IF( SUM( U26:Z26 ) = 0, 0,$U$5 )</f>
        <v>0</v>
      </c>
      <c r="R26" s="23"/>
      <c r="T26" s="6"/>
      <c r="U26" s="34">
        <f>IF('[1]Validation flags'!$H$3=1,0, IF( ISNUMBER(G26), 0, 1 ))</f>
        <v>0</v>
      </c>
      <c r="V26" s="22"/>
      <c r="W26" s="22"/>
      <c r="X26" s="22"/>
      <c r="Y26" s="22"/>
      <c r="Z26" s="22"/>
      <c r="AA26" s="6"/>
      <c r="AB26" s="8"/>
      <c r="AC26" s="6"/>
      <c r="AD26" s="22"/>
      <c r="AE26" s="22"/>
      <c r="AF26" s="22"/>
      <c r="AG26" s="22"/>
      <c r="AH26" s="22"/>
      <c r="AI26" s="22"/>
      <c r="AJ26" s="6"/>
    </row>
    <row r="27" spans="2:36" x14ac:dyDescent="0.2">
      <c r="B27" s="35">
        <v>16</v>
      </c>
      <c r="C27" s="48" t="s">
        <v>61</v>
      </c>
      <c r="D27" s="67" t="s">
        <v>62</v>
      </c>
      <c r="E27" s="38" t="s">
        <v>26</v>
      </c>
      <c r="F27" s="39">
        <v>3</v>
      </c>
      <c r="G27" s="45">
        <v>0.109315827972431</v>
      </c>
      <c r="H27" s="10"/>
      <c r="I27" s="10"/>
      <c r="J27" s="10"/>
      <c r="K27" s="10"/>
      <c r="L27" s="10"/>
      <c r="M27" s="10"/>
      <c r="N27" s="46"/>
      <c r="O27" s="47"/>
      <c r="Q27" s="23">
        <f xml:space="preserve"> IF( SUM( U27:Z27 ) = 0, 0,$U$5 )</f>
        <v>0</v>
      </c>
      <c r="R27" s="23"/>
      <c r="T27" s="6"/>
      <c r="U27" s="34">
        <f>IF('[1]Validation flags'!$H$3=1,0, IF( ISNUMBER(G27), 0, 1 ))</f>
        <v>0</v>
      </c>
      <c r="V27" s="22"/>
      <c r="W27" s="22"/>
      <c r="X27" s="22"/>
      <c r="Y27" s="22"/>
      <c r="Z27" s="22"/>
      <c r="AA27" s="6"/>
      <c r="AB27" s="8"/>
      <c r="AC27" s="6"/>
      <c r="AD27" s="22"/>
      <c r="AE27" s="22"/>
      <c r="AF27" s="22"/>
      <c r="AG27" s="22"/>
      <c r="AH27" s="22"/>
      <c r="AI27" s="22"/>
      <c r="AJ27" s="6"/>
    </row>
    <row r="28" spans="2:36" ht="15" thickBot="1" x14ac:dyDescent="0.25">
      <c r="B28" s="49">
        <v>17</v>
      </c>
      <c r="C28" s="50" t="s">
        <v>63</v>
      </c>
      <c r="D28" s="68" t="s">
        <v>64</v>
      </c>
      <c r="E28" s="52" t="s">
        <v>26</v>
      </c>
      <c r="F28" s="53">
        <v>3</v>
      </c>
      <c r="G28" s="54">
        <v>0</v>
      </c>
      <c r="H28" s="10"/>
      <c r="I28" s="10"/>
      <c r="J28" s="10"/>
      <c r="K28" s="10"/>
      <c r="L28" s="10"/>
      <c r="M28" s="10"/>
      <c r="N28" s="55"/>
      <c r="O28" s="56"/>
      <c r="Q28" s="23">
        <f xml:space="preserve"> IF( SUM( U28:Z28 ) = 0, 0,$U$5 )</f>
        <v>0</v>
      </c>
      <c r="R28" s="23"/>
      <c r="T28" s="6"/>
      <c r="U28" s="34">
        <f>IF('[1]Validation flags'!$B$3="Thames Water", IF( ISNUMBER(G28), 0, 1 ),0)</f>
        <v>0</v>
      </c>
      <c r="V28" s="22"/>
      <c r="W28" s="22"/>
      <c r="X28" s="22"/>
      <c r="Y28" s="22"/>
      <c r="Z28" s="22"/>
      <c r="AA28" s="6"/>
      <c r="AB28" s="8"/>
      <c r="AC28" s="6"/>
      <c r="AD28" s="22"/>
      <c r="AE28" s="22"/>
      <c r="AF28" s="22"/>
      <c r="AG28" s="22"/>
      <c r="AH28" s="22"/>
      <c r="AI28" s="22"/>
      <c r="AJ28" s="6"/>
    </row>
    <row r="29" spans="2:36" ht="15" thickBot="1" x14ac:dyDescent="0.25">
      <c r="B29" s="57">
        <v>18</v>
      </c>
      <c r="C29" s="58" t="s">
        <v>65</v>
      </c>
      <c r="D29" s="69" t="s">
        <v>66</v>
      </c>
      <c r="E29" s="60" t="s">
        <v>26</v>
      </c>
      <c r="F29" s="61">
        <v>3</v>
      </c>
      <c r="G29" s="62">
        <f>SUM(G24:G28)</f>
        <v>2.7399955326164043</v>
      </c>
      <c r="H29" s="63"/>
      <c r="I29" s="63"/>
      <c r="J29" s="63"/>
      <c r="K29" s="63"/>
      <c r="L29" s="63"/>
      <c r="M29" s="63"/>
      <c r="N29" s="64" t="s">
        <v>67</v>
      </c>
      <c r="O29" s="65"/>
      <c r="Q29" s="23"/>
      <c r="R29" s="23"/>
      <c r="T29" s="6"/>
      <c r="U29" s="22"/>
      <c r="V29" s="22"/>
      <c r="W29" s="22"/>
      <c r="X29" s="22"/>
      <c r="Y29" s="22"/>
      <c r="Z29" s="22"/>
      <c r="AA29" s="6"/>
      <c r="AB29" s="8"/>
      <c r="AC29" s="6"/>
      <c r="AD29" s="22"/>
      <c r="AE29" s="22"/>
      <c r="AF29" s="22"/>
      <c r="AG29" s="22"/>
      <c r="AH29" s="22"/>
      <c r="AI29" s="22"/>
      <c r="AJ29" s="6"/>
    </row>
    <row r="30" spans="2:36" ht="15" thickBot="1" x14ac:dyDescent="0.25">
      <c r="B30" s="9"/>
      <c r="C30" s="9"/>
      <c r="D30" s="9"/>
      <c r="E30" s="9"/>
      <c r="F30" s="9"/>
      <c r="G30" s="9"/>
      <c r="H30" s="9"/>
      <c r="I30" s="9"/>
      <c r="J30" s="9"/>
      <c r="K30" s="9"/>
      <c r="L30" s="9"/>
      <c r="M30" s="10"/>
      <c r="N30" s="41"/>
      <c r="O30" s="41"/>
      <c r="Q30" s="23"/>
      <c r="R30" s="23"/>
      <c r="T30" s="6"/>
      <c r="U30" s="22"/>
      <c r="V30" s="22"/>
      <c r="W30" s="22"/>
      <c r="X30" s="22"/>
      <c r="Y30" s="22"/>
      <c r="Z30" s="22"/>
      <c r="AA30" s="6"/>
      <c r="AB30" s="8"/>
      <c r="AC30" s="6"/>
      <c r="AD30" s="22"/>
      <c r="AE30" s="22"/>
      <c r="AF30" s="22"/>
      <c r="AG30" s="22"/>
      <c r="AH30" s="22"/>
      <c r="AI30" s="22"/>
      <c r="AJ30" s="6"/>
    </row>
    <row r="31" spans="2:36" ht="15" thickBot="1" x14ac:dyDescent="0.25">
      <c r="B31" s="24" t="s">
        <v>68</v>
      </c>
      <c r="C31" s="25" t="s">
        <v>69</v>
      </c>
      <c r="D31" s="9"/>
      <c r="E31" s="9"/>
      <c r="F31" s="9"/>
      <c r="G31" s="9"/>
      <c r="H31" s="9"/>
      <c r="I31" s="9"/>
      <c r="J31" s="9"/>
      <c r="K31" s="9"/>
      <c r="L31" s="9"/>
      <c r="M31" s="10"/>
      <c r="N31" s="41"/>
      <c r="O31" s="41"/>
      <c r="Q31" s="23"/>
      <c r="R31" s="23"/>
      <c r="T31" s="6"/>
      <c r="U31" s="22"/>
      <c r="V31" s="22"/>
      <c r="W31" s="22"/>
      <c r="X31" s="22"/>
      <c r="Y31" s="22"/>
      <c r="Z31" s="22"/>
      <c r="AA31" s="6"/>
      <c r="AB31" s="8"/>
      <c r="AC31" s="6"/>
      <c r="AD31" s="22"/>
      <c r="AE31" s="22"/>
      <c r="AF31" s="22"/>
      <c r="AG31" s="22"/>
      <c r="AH31" s="22"/>
      <c r="AI31" s="22"/>
      <c r="AJ31" s="6"/>
    </row>
    <row r="32" spans="2:36" x14ac:dyDescent="0.2">
      <c r="B32" s="26">
        <v>19</v>
      </c>
      <c r="C32" s="27" t="s">
        <v>70</v>
      </c>
      <c r="D32" s="28" t="s">
        <v>71</v>
      </c>
      <c r="E32" s="29" t="s">
        <v>72</v>
      </c>
      <c r="F32" s="70">
        <v>2</v>
      </c>
      <c r="G32" s="42"/>
      <c r="H32" s="71">
        <v>0.2813149892432853</v>
      </c>
      <c r="I32" s="72">
        <v>0.29375407256784047</v>
      </c>
      <c r="J32" s="72">
        <v>0.19772378760905965</v>
      </c>
      <c r="K32" s="72">
        <v>0.3199001439458935</v>
      </c>
      <c r="L32" s="73">
        <v>0.35999599278733019</v>
      </c>
      <c r="M32" s="42"/>
      <c r="N32" s="32"/>
      <c r="O32" s="33"/>
      <c r="Q32" s="23">
        <f t="shared" ref="Q32:Q37" si="0" xml:space="preserve"> IF( SUM( U32:Z32 ) = 0, 0,$U$5 )</f>
        <v>0</v>
      </c>
      <c r="R32" s="23"/>
      <c r="T32" s="6"/>
      <c r="U32" s="22"/>
      <c r="V32" s="34">
        <f t="shared" ref="V32:Z37" si="1" xml:space="preserve"> IF( ISNUMBER(H32), 0, 1 )</f>
        <v>0</v>
      </c>
      <c r="W32" s="34">
        <f t="shared" si="1"/>
        <v>0</v>
      </c>
      <c r="X32" s="34">
        <f t="shared" si="1"/>
        <v>0</v>
      </c>
      <c r="Y32" s="34">
        <f t="shared" si="1"/>
        <v>0</v>
      </c>
      <c r="Z32" s="34">
        <f t="shared" si="1"/>
        <v>0</v>
      </c>
      <c r="AA32" s="74"/>
      <c r="AB32" s="8"/>
      <c r="AC32" s="6"/>
      <c r="AD32" s="22"/>
      <c r="AE32" s="22"/>
      <c r="AF32" s="22"/>
      <c r="AG32" s="22"/>
      <c r="AH32" s="22"/>
      <c r="AI32" s="22"/>
      <c r="AJ32" s="74"/>
    </row>
    <row r="33" spans="2:36" x14ac:dyDescent="0.2">
      <c r="B33" s="35">
        <v>20</v>
      </c>
      <c r="C33" s="36" t="s">
        <v>73</v>
      </c>
      <c r="D33" s="37" t="s">
        <v>74</v>
      </c>
      <c r="E33" s="38" t="s">
        <v>72</v>
      </c>
      <c r="F33" s="75">
        <v>2</v>
      </c>
      <c r="G33" s="42"/>
      <c r="H33" s="76">
        <v>0.20436972448842639</v>
      </c>
      <c r="I33" s="77">
        <v>0.11509750768214948</v>
      </c>
      <c r="J33" s="77">
        <v>6.4099846967980337E-2</v>
      </c>
      <c r="K33" s="77">
        <v>3.3853396896457284E-2</v>
      </c>
      <c r="L33" s="78">
        <v>2.3150128373887222E-2</v>
      </c>
      <c r="M33" s="42"/>
      <c r="N33" s="79"/>
      <c r="O33" s="80"/>
      <c r="Q33" s="23">
        <f t="shared" si="0"/>
        <v>0</v>
      </c>
      <c r="R33" s="23"/>
      <c r="T33" s="6"/>
      <c r="U33" s="22"/>
      <c r="V33" s="34">
        <f t="shared" si="1"/>
        <v>0</v>
      </c>
      <c r="W33" s="34">
        <f t="shared" si="1"/>
        <v>0</v>
      </c>
      <c r="X33" s="34">
        <f t="shared" si="1"/>
        <v>0</v>
      </c>
      <c r="Y33" s="34">
        <f t="shared" si="1"/>
        <v>0</v>
      </c>
      <c r="Z33" s="34">
        <f t="shared" si="1"/>
        <v>0</v>
      </c>
      <c r="AA33" s="74"/>
      <c r="AB33" s="8"/>
      <c r="AC33" s="6"/>
      <c r="AD33" s="22"/>
      <c r="AE33" s="22"/>
      <c r="AF33" s="22"/>
      <c r="AG33" s="22"/>
      <c r="AH33" s="22"/>
      <c r="AI33" s="22"/>
      <c r="AJ33" s="74"/>
    </row>
    <row r="34" spans="2:36" x14ac:dyDescent="0.2">
      <c r="B34" s="35">
        <v>21</v>
      </c>
      <c r="C34" s="81" t="s">
        <v>75</v>
      </c>
      <c r="D34" s="82" t="s">
        <v>76</v>
      </c>
      <c r="E34" s="38" t="s">
        <v>72</v>
      </c>
      <c r="F34" s="75">
        <v>2</v>
      </c>
      <c r="G34" s="42"/>
      <c r="H34" s="76">
        <v>7.3158442170847757E-2</v>
      </c>
      <c r="I34" s="77">
        <v>8.9295566946774997E-4</v>
      </c>
      <c r="J34" s="77">
        <v>2.2752382907892388E-2</v>
      </c>
      <c r="K34" s="77">
        <v>1.9479599052294584E-3</v>
      </c>
      <c r="L34" s="78">
        <v>2.0709202991345595E-3</v>
      </c>
      <c r="M34" s="42"/>
      <c r="N34" s="79"/>
      <c r="O34" s="80"/>
      <c r="Q34" s="23">
        <f t="shared" si="0"/>
        <v>0</v>
      </c>
      <c r="R34" s="23"/>
      <c r="T34" s="6"/>
      <c r="U34" s="22"/>
      <c r="V34" s="34">
        <f xml:space="preserve"> IF( ISNUMBER(H34), 0, 1 )</f>
        <v>0</v>
      </c>
      <c r="W34" s="34">
        <f xml:space="preserve"> IF( ISNUMBER(I34), 0, 1 )</f>
        <v>0</v>
      </c>
      <c r="X34" s="34">
        <f xml:space="preserve"> IF( ISNUMBER(J34), 0, 1 )</f>
        <v>0</v>
      </c>
      <c r="Y34" s="34">
        <f xml:space="preserve"> IF( ISNUMBER(K34), 0, 1 )</f>
        <v>0</v>
      </c>
      <c r="Z34" s="34">
        <f xml:space="preserve"> IF( ISNUMBER(L34), 0, 1 )</f>
        <v>0</v>
      </c>
      <c r="AA34" s="74"/>
      <c r="AB34" s="8"/>
      <c r="AC34" s="6"/>
      <c r="AD34" s="22"/>
      <c r="AE34" s="22"/>
      <c r="AF34" s="22"/>
      <c r="AG34" s="22"/>
      <c r="AH34" s="22"/>
      <c r="AI34" s="22"/>
      <c r="AJ34" s="74"/>
    </row>
    <row r="35" spans="2:36" x14ac:dyDescent="0.2">
      <c r="B35" s="35">
        <v>22</v>
      </c>
      <c r="C35" s="81" t="s">
        <v>77</v>
      </c>
      <c r="D35" s="82" t="s">
        <v>78</v>
      </c>
      <c r="E35" s="38" t="s">
        <v>72</v>
      </c>
      <c r="F35" s="75">
        <v>2</v>
      </c>
      <c r="G35" s="42"/>
      <c r="H35" s="76">
        <v>0.18892040750013592</v>
      </c>
      <c r="I35" s="77">
        <v>0.14400096631385409</v>
      </c>
      <c r="J35" s="77">
        <v>0.12503033577311184</v>
      </c>
      <c r="K35" s="77">
        <v>0.20439234859516961</v>
      </c>
      <c r="L35" s="78">
        <v>0.16756556022097707</v>
      </c>
      <c r="M35" s="42"/>
      <c r="N35" s="79"/>
      <c r="O35" s="80"/>
      <c r="Q35" s="23">
        <f t="shared" si="0"/>
        <v>0</v>
      </c>
      <c r="R35" s="23"/>
      <c r="T35" s="6"/>
      <c r="U35" s="22"/>
      <c r="V35" s="34">
        <f t="shared" si="1"/>
        <v>0</v>
      </c>
      <c r="W35" s="34">
        <f t="shared" si="1"/>
        <v>0</v>
      </c>
      <c r="X35" s="34">
        <f t="shared" si="1"/>
        <v>0</v>
      </c>
      <c r="Y35" s="34">
        <f t="shared" si="1"/>
        <v>0</v>
      </c>
      <c r="Z35" s="34">
        <f t="shared" si="1"/>
        <v>0</v>
      </c>
      <c r="AA35" s="74"/>
      <c r="AB35" s="8"/>
      <c r="AC35" s="6"/>
      <c r="AD35" s="22"/>
      <c r="AE35" s="22"/>
      <c r="AF35" s="22"/>
      <c r="AG35" s="22"/>
      <c r="AH35" s="22"/>
      <c r="AI35" s="22"/>
      <c r="AJ35" s="74"/>
    </row>
    <row r="36" spans="2:36" x14ac:dyDescent="0.2">
      <c r="B36" s="35">
        <v>23</v>
      </c>
      <c r="C36" s="81" t="s">
        <v>79</v>
      </c>
      <c r="D36" s="82" t="s">
        <v>80</v>
      </c>
      <c r="E36" s="38" t="s">
        <v>72</v>
      </c>
      <c r="F36" s="75">
        <v>2</v>
      </c>
      <c r="G36" s="42"/>
      <c r="H36" s="76">
        <v>0</v>
      </c>
      <c r="I36" s="77">
        <v>0</v>
      </c>
      <c r="J36" s="77">
        <v>0</v>
      </c>
      <c r="K36" s="77">
        <v>0</v>
      </c>
      <c r="L36" s="78">
        <v>0</v>
      </c>
      <c r="M36" s="42"/>
      <c r="N36" s="79"/>
      <c r="O36" s="80"/>
      <c r="Q36" s="23">
        <f t="shared" si="0"/>
        <v>0</v>
      </c>
      <c r="R36" s="23"/>
      <c r="T36" s="6"/>
      <c r="U36" s="22"/>
      <c r="V36" s="34">
        <f t="shared" si="1"/>
        <v>0</v>
      </c>
      <c r="W36" s="34">
        <f t="shared" si="1"/>
        <v>0</v>
      </c>
      <c r="X36" s="34">
        <f t="shared" si="1"/>
        <v>0</v>
      </c>
      <c r="Y36" s="34">
        <f t="shared" si="1"/>
        <v>0</v>
      </c>
      <c r="Z36" s="34">
        <f t="shared" si="1"/>
        <v>0</v>
      </c>
      <c r="AA36" s="6"/>
      <c r="AB36" s="8"/>
      <c r="AC36" s="6"/>
      <c r="AD36" s="22"/>
      <c r="AE36" s="22"/>
      <c r="AF36" s="22"/>
      <c r="AG36" s="22"/>
      <c r="AH36" s="22"/>
      <c r="AI36" s="22"/>
      <c r="AJ36" s="6"/>
    </row>
    <row r="37" spans="2:36" x14ac:dyDescent="0.2">
      <c r="B37" s="35">
        <v>24</v>
      </c>
      <c r="C37" s="81" t="s">
        <v>81</v>
      </c>
      <c r="D37" s="82" t="s">
        <v>82</v>
      </c>
      <c r="E37" s="38" t="s">
        <v>72</v>
      </c>
      <c r="F37" s="75">
        <v>2</v>
      </c>
      <c r="G37" s="42"/>
      <c r="H37" s="76">
        <v>0.25223643659730466</v>
      </c>
      <c r="I37" s="77">
        <v>0.44625449776668824</v>
      </c>
      <c r="J37" s="77">
        <v>0.59039364674195582</v>
      </c>
      <c r="K37" s="77">
        <v>0.43990615065725019</v>
      </c>
      <c r="L37" s="78">
        <v>0.44721739831867102</v>
      </c>
      <c r="M37" s="42"/>
      <c r="N37" s="79"/>
      <c r="O37" s="80"/>
      <c r="Q37" s="23">
        <f t="shared" si="0"/>
        <v>0</v>
      </c>
      <c r="R37" s="23"/>
      <c r="T37" s="6"/>
      <c r="U37" s="22"/>
      <c r="V37" s="34">
        <f t="shared" si="1"/>
        <v>0</v>
      </c>
      <c r="W37" s="34">
        <f t="shared" si="1"/>
        <v>0</v>
      </c>
      <c r="X37" s="34">
        <f t="shared" si="1"/>
        <v>0</v>
      </c>
      <c r="Y37" s="34">
        <f t="shared" si="1"/>
        <v>0</v>
      </c>
      <c r="Z37" s="34">
        <f t="shared" si="1"/>
        <v>0</v>
      </c>
      <c r="AA37" s="6"/>
      <c r="AB37" s="8"/>
      <c r="AC37" s="6"/>
      <c r="AD37" s="22"/>
      <c r="AE37" s="22"/>
      <c r="AF37" s="22"/>
      <c r="AG37" s="22"/>
      <c r="AH37" s="22"/>
      <c r="AI37" s="22"/>
      <c r="AJ37" s="6"/>
    </row>
    <row r="38" spans="2:36" x14ac:dyDescent="0.2">
      <c r="B38" s="35">
        <v>25</v>
      </c>
      <c r="C38" s="81" t="s">
        <v>83</v>
      </c>
      <c r="D38" s="82" t="s">
        <v>84</v>
      </c>
      <c r="E38" s="38" t="s">
        <v>72</v>
      </c>
      <c r="F38" s="75">
        <v>2</v>
      </c>
      <c r="G38" s="42"/>
      <c r="H38" s="83">
        <f>SUM(H32:H37)</f>
        <v>1</v>
      </c>
      <c r="I38" s="84">
        <f>SUM(I32:I37)</f>
        <v>1</v>
      </c>
      <c r="J38" s="84">
        <f>SUM(J32:J37)</f>
        <v>1</v>
      </c>
      <c r="K38" s="84">
        <f>SUM(K32:K37)</f>
        <v>1</v>
      </c>
      <c r="L38" s="85">
        <f>SUM(L32:L37)</f>
        <v>1</v>
      </c>
      <c r="M38" s="42"/>
      <c r="N38" s="79" t="s">
        <v>85</v>
      </c>
      <c r="O38" s="80" t="s">
        <v>86</v>
      </c>
      <c r="Q38" s="23"/>
      <c r="R38" s="23">
        <f xml:space="preserve"> IF( SUM( AD38:AI38 ) = 0, 0,$AD$5 )</f>
        <v>0</v>
      </c>
      <c r="T38" s="6"/>
      <c r="U38" s="22"/>
      <c r="V38" s="22"/>
      <c r="W38" s="22"/>
      <c r="X38" s="22"/>
      <c r="Y38" s="22"/>
      <c r="Z38" s="22"/>
      <c r="AA38" s="6"/>
      <c r="AB38" s="8"/>
      <c r="AC38" s="6"/>
      <c r="AD38" s="22"/>
      <c r="AE38" s="34">
        <f xml:space="preserve"> IF( H38 = 1, 0, 1)</f>
        <v>0</v>
      </c>
      <c r="AF38" s="34">
        <f xml:space="preserve"> IF( I38 = 1, 0, 1)</f>
        <v>0</v>
      </c>
      <c r="AG38" s="34">
        <f xml:space="preserve"> IF( J38 = 1, 0, 1)</f>
        <v>0</v>
      </c>
      <c r="AH38" s="34">
        <f xml:space="preserve"> IF( K38 = 1, 0, 1)</f>
        <v>0</v>
      </c>
      <c r="AI38" s="34">
        <f xml:space="preserve"> IF( L38 = 1, 0, 1)</f>
        <v>0</v>
      </c>
      <c r="AJ38" s="6"/>
    </row>
    <row r="39" spans="2:36" x14ac:dyDescent="0.2">
      <c r="B39" s="35">
        <v>26</v>
      </c>
      <c r="C39" s="81" t="s">
        <v>87</v>
      </c>
      <c r="D39" s="82" t="s">
        <v>88</v>
      </c>
      <c r="E39" s="38" t="s">
        <v>72</v>
      </c>
      <c r="F39" s="75">
        <v>2</v>
      </c>
      <c r="G39" s="42"/>
      <c r="H39" s="76">
        <v>0.34071657232196956</v>
      </c>
      <c r="I39" s="77">
        <v>0.36071716570984091</v>
      </c>
      <c r="J39" s="77">
        <v>0.4123748997570818</v>
      </c>
      <c r="K39" s="77">
        <v>0.41636901838305473</v>
      </c>
      <c r="L39" s="78">
        <v>0.35829596709478262</v>
      </c>
      <c r="M39" s="42"/>
      <c r="N39" s="79"/>
      <c r="O39" s="80"/>
      <c r="Q39" s="23">
        <f t="shared" ref="Q39:Q44" si="2" xml:space="preserve"> IF( SUM( U39:Z39 ) = 0, 0,$U$5 )</f>
        <v>0</v>
      </c>
      <c r="R39" s="23"/>
      <c r="T39" s="6"/>
      <c r="U39" s="22"/>
      <c r="V39" s="34">
        <f t="shared" ref="V39:Z44" si="3" xml:space="preserve"> IF( ISNUMBER(H39), 0, 1 )</f>
        <v>0</v>
      </c>
      <c r="W39" s="34">
        <f t="shared" si="3"/>
        <v>0</v>
      </c>
      <c r="X39" s="34">
        <f t="shared" si="3"/>
        <v>0</v>
      </c>
      <c r="Y39" s="34">
        <f t="shared" si="3"/>
        <v>0</v>
      </c>
      <c r="Z39" s="34">
        <f t="shared" si="3"/>
        <v>0</v>
      </c>
      <c r="AA39" s="6"/>
      <c r="AB39" s="8"/>
      <c r="AC39" s="6"/>
      <c r="AD39" s="22"/>
      <c r="AE39" s="22"/>
      <c r="AF39" s="22"/>
      <c r="AG39" s="22"/>
      <c r="AH39" s="22"/>
      <c r="AI39" s="22"/>
      <c r="AJ39" s="6"/>
    </row>
    <row r="40" spans="2:36" x14ac:dyDescent="0.2">
      <c r="B40" s="35">
        <v>27</v>
      </c>
      <c r="C40" s="81" t="s">
        <v>89</v>
      </c>
      <c r="D40" s="82" t="s">
        <v>90</v>
      </c>
      <c r="E40" s="38" t="s">
        <v>72</v>
      </c>
      <c r="F40" s="75">
        <v>2</v>
      </c>
      <c r="G40" s="42"/>
      <c r="H40" s="76">
        <v>0.1104214076041353</v>
      </c>
      <c r="I40" s="77">
        <v>0.14162518862398552</v>
      </c>
      <c r="J40" s="77">
        <v>0.18322143819601372</v>
      </c>
      <c r="K40" s="77">
        <v>8.52138316049217E-2</v>
      </c>
      <c r="L40" s="78">
        <v>9.3845487225147031E-2</v>
      </c>
      <c r="M40" s="42"/>
      <c r="N40" s="79"/>
      <c r="O40" s="80"/>
      <c r="Q40" s="23">
        <f t="shared" si="2"/>
        <v>0</v>
      </c>
      <c r="R40" s="23"/>
      <c r="T40" s="6"/>
      <c r="U40" s="22"/>
      <c r="V40" s="34">
        <f t="shared" si="3"/>
        <v>0</v>
      </c>
      <c r="W40" s="34">
        <f t="shared" si="3"/>
        <v>0</v>
      </c>
      <c r="X40" s="34">
        <f t="shared" si="3"/>
        <v>0</v>
      </c>
      <c r="Y40" s="34">
        <f t="shared" si="3"/>
        <v>0</v>
      </c>
      <c r="Z40" s="34">
        <f t="shared" si="3"/>
        <v>0</v>
      </c>
      <c r="AA40" s="74"/>
      <c r="AB40" s="8"/>
      <c r="AC40" s="6"/>
      <c r="AD40" s="22"/>
      <c r="AE40" s="22"/>
      <c r="AF40" s="22"/>
      <c r="AG40" s="22"/>
      <c r="AH40" s="22"/>
      <c r="AI40" s="22"/>
      <c r="AJ40" s="74"/>
    </row>
    <row r="41" spans="2:36" x14ac:dyDescent="0.2">
      <c r="B41" s="35">
        <v>28</v>
      </c>
      <c r="C41" s="81" t="s">
        <v>91</v>
      </c>
      <c r="D41" s="82" t="s">
        <v>92</v>
      </c>
      <c r="E41" s="38" t="s">
        <v>72</v>
      </c>
      <c r="F41" s="75">
        <v>2</v>
      </c>
      <c r="G41" s="42"/>
      <c r="H41" s="76">
        <v>2.0038463057504802E-3</v>
      </c>
      <c r="I41" s="77">
        <v>2.4553805850675904E-3</v>
      </c>
      <c r="J41" s="77">
        <v>1.1645383765952803E-2</v>
      </c>
      <c r="K41" s="77">
        <v>1.246089297728711E-3</v>
      </c>
      <c r="L41" s="78">
        <v>0</v>
      </c>
      <c r="M41" s="42"/>
      <c r="N41" s="79"/>
      <c r="O41" s="80"/>
      <c r="Q41" s="23">
        <f t="shared" si="2"/>
        <v>0</v>
      </c>
      <c r="R41" s="23"/>
      <c r="T41" s="6"/>
      <c r="U41" s="22"/>
      <c r="V41" s="34">
        <f t="shared" si="3"/>
        <v>0</v>
      </c>
      <c r="W41" s="34">
        <f t="shared" si="3"/>
        <v>0</v>
      </c>
      <c r="X41" s="34">
        <f t="shared" si="3"/>
        <v>0</v>
      </c>
      <c r="Y41" s="34">
        <f t="shared" si="3"/>
        <v>0</v>
      </c>
      <c r="Z41" s="34">
        <f t="shared" si="3"/>
        <v>0</v>
      </c>
      <c r="AA41" s="74"/>
      <c r="AB41" s="8"/>
      <c r="AC41" s="6"/>
      <c r="AD41" s="22"/>
      <c r="AE41" s="22"/>
      <c r="AF41" s="22"/>
      <c r="AG41" s="22"/>
      <c r="AH41" s="22"/>
      <c r="AI41" s="22"/>
      <c r="AJ41" s="74"/>
    </row>
    <row r="42" spans="2:36" x14ac:dyDescent="0.2">
      <c r="B42" s="35">
        <v>29</v>
      </c>
      <c r="C42" s="81" t="s">
        <v>93</v>
      </c>
      <c r="D42" s="82" t="s">
        <v>94</v>
      </c>
      <c r="E42" s="38" t="s">
        <v>72</v>
      </c>
      <c r="F42" s="75">
        <v>2</v>
      </c>
      <c r="G42" s="42"/>
      <c r="H42" s="76">
        <v>5.7565496142261644E-3</v>
      </c>
      <c r="I42" s="77">
        <v>6.1075663623852321E-3</v>
      </c>
      <c r="J42" s="77">
        <v>5.1478380412298113E-3</v>
      </c>
      <c r="K42" s="77">
        <v>5.5535949095141335E-3</v>
      </c>
      <c r="L42" s="78">
        <v>6.4961141019697372E-3</v>
      </c>
      <c r="M42" s="42"/>
      <c r="N42" s="79"/>
      <c r="O42" s="80"/>
      <c r="Q42" s="23">
        <f t="shared" si="2"/>
        <v>0</v>
      </c>
      <c r="R42" s="23"/>
      <c r="T42" s="6"/>
      <c r="U42" s="22"/>
      <c r="V42" s="34">
        <f t="shared" si="3"/>
        <v>0</v>
      </c>
      <c r="W42" s="34">
        <f t="shared" si="3"/>
        <v>0</v>
      </c>
      <c r="X42" s="34">
        <f t="shared" si="3"/>
        <v>0</v>
      </c>
      <c r="Y42" s="34">
        <f t="shared" si="3"/>
        <v>0</v>
      </c>
      <c r="Z42" s="34">
        <f t="shared" si="3"/>
        <v>0</v>
      </c>
      <c r="AA42" s="6"/>
      <c r="AB42" s="8"/>
      <c r="AC42" s="6"/>
      <c r="AD42" s="22"/>
      <c r="AE42" s="22"/>
      <c r="AF42" s="22"/>
      <c r="AG42" s="22"/>
      <c r="AH42" s="22"/>
      <c r="AI42" s="22"/>
      <c r="AJ42" s="6"/>
    </row>
    <row r="43" spans="2:36" x14ac:dyDescent="0.2">
      <c r="B43" s="35">
        <v>30</v>
      </c>
      <c r="C43" s="81" t="s">
        <v>95</v>
      </c>
      <c r="D43" s="82" t="s">
        <v>96</v>
      </c>
      <c r="E43" s="38" t="s">
        <v>72</v>
      </c>
      <c r="F43" s="75">
        <v>2</v>
      </c>
      <c r="G43" s="42"/>
      <c r="H43" s="76">
        <v>0</v>
      </c>
      <c r="I43" s="77">
        <v>0</v>
      </c>
      <c r="J43" s="77">
        <v>0</v>
      </c>
      <c r="K43" s="77">
        <v>0</v>
      </c>
      <c r="L43" s="78">
        <v>0</v>
      </c>
      <c r="M43" s="42"/>
      <c r="N43" s="79"/>
      <c r="O43" s="80"/>
      <c r="Q43" s="23">
        <f t="shared" si="2"/>
        <v>0</v>
      </c>
      <c r="R43" s="23"/>
      <c r="T43" s="6"/>
      <c r="U43" s="22"/>
      <c r="V43" s="34">
        <f t="shared" si="3"/>
        <v>0</v>
      </c>
      <c r="W43" s="34">
        <f t="shared" si="3"/>
        <v>0</v>
      </c>
      <c r="X43" s="34">
        <f t="shared" si="3"/>
        <v>0</v>
      </c>
      <c r="Y43" s="34">
        <f t="shared" si="3"/>
        <v>0</v>
      </c>
      <c r="Z43" s="34">
        <f t="shared" si="3"/>
        <v>0</v>
      </c>
      <c r="AA43" s="6"/>
      <c r="AB43" s="8"/>
      <c r="AC43" s="6"/>
      <c r="AD43" s="22"/>
      <c r="AE43" s="22"/>
      <c r="AF43" s="22"/>
      <c r="AG43" s="22"/>
      <c r="AH43" s="22"/>
      <c r="AI43" s="22"/>
      <c r="AJ43" s="6"/>
    </row>
    <row r="44" spans="2:36" x14ac:dyDescent="0.2">
      <c r="B44" s="35">
        <v>31</v>
      </c>
      <c r="C44" s="81" t="s">
        <v>97</v>
      </c>
      <c r="D44" s="82" t="s">
        <v>98</v>
      </c>
      <c r="E44" s="38" t="s">
        <v>72</v>
      </c>
      <c r="F44" s="75">
        <v>2</v>
      </c>
      <c r="G44" s="42"/>
      <c r="H44" s="76">
        <v>0.54110162415391838</v>
      </c>
      <c r="I44" s="77">
        <v>0.4890946987187208</v>
      </c>
      <c r="J44" s="77">
        <v>0.38761044023972213</v>
      </c>
      <c r="K44" s="77">
        <v>0.49161746580478077</v>
      </c>
      <c r="L44" s="78">
        <v>0.5413624315781006</v>
      </c>
      <c r="M44" s="42"/>
      <c r="N44" s="79"/>
      <c r="O44" s="80"/>
      <c r="Q44" s="23">
        <f t="shared" si="2"/>
        <v>0</v>
      </c>
      <c r="R44" s="23"/>
      <c r="T44" s="6"/>
      <c r="U44" s="22"/>
      <c r="V44" s="34">
        <f t="shared" si="3"/>
        <v>0</v>
      </c>
      <c r="W44" s="34">
        <f t="shared" si="3"/>
        <v>0</v>
      </c>
      <c r="X44" s="34">
        <f t="shared" si="3"/>
        <v>0</v>
      </c>
      <c r="Y44" s="34">
        <f t="shared" si="3"/>
        <v>0</v>
      </c>
      <c r="Z44" s="34">
        <f t="shared" si="3"/>
        <v>0</v>
      </c>
      <c r="AA44" s="6"/>
      <c r="AB44" s="8"/>
      <c r="AC44" s="6"/>
      <c r="AD44" s="22"/>
      <c r="AE44" s="22"/>
      <c r="AF44" s="22"/>
      <c r="AG44" s="22"/>
      <c r="AH44" s="22"/>
      <c r="AI44" s="22"/>
      <c r="AJ44" s="6"/>
    </row>
    <row r="45" spans="2:36" x14ac:dyDescent="0.2">
      <c r="B45" s="35">
        <v>32</v>
      </c>
      <c r="C45" s="81" t="s">
        <v>99</v>
      </c>
      <c r="D45" s="82" t="s">
        <v>100</v>
      </c>
      <c r="E45" s="38" t="s">
        <v>72</v>
      </c>
      <c r="F45" s="75">
        <v>2</v>
      </c>
      <c r="G45" s="42"/>
      <c r="H45" s="83">
        <f>SUM(H39:H44)</f>
        <v>0.99999999999999978</v>
      </c>
      <c r="I45" s="84">
        <f>SUM(I39:I44)</f>
        <v>1</v>
      </c>
      <c r="J45" s="84">
        <f>SUM(J39:J44)</f>
        <v>1.0000000000000002</v>
      </c>
      <c r="K45" s="84">
        <f>SUM(K39:K44)</f>
        <v>1</v>
      </c>
      <c r="L45" s="85">
        <f>SUM(L39:L44)</f>
        <v>1</v>
      </c>
      <c r="M45" s="42"/>
      <c r="N45" s="79" t="s">
        <v>101</v>
      </c>
      <c r="O45" s="80" t="s">
        <v>86</v>
      </c>
      <c r="Q45" s="23"/>
      <c r="R45" s="23">
        <f xml:space="preserve"> IF( SUM( AD45:AI45 ) = 0, 0,$AD$5 )</f>
        <v>0</v>
      </c>
      <c r="T45" s="6"/>
      <c r="U45" s="22"/>
      <c r="V45" s="22"/>
      <c r="W45" s="22"/>
      <c r="X45" s="22"/>
      <c r="Y45" s="22"/>
      <c r="Z45" s="22"/>
      <c r="AA45" s="6"/>
      <c r="AB45" s="8"/>
      <c r="AC45" s="6"/>
      <c r="AD45" s="22"/>
      <c r="AE45" s="34">
        <f xml:space="preserve"> IF( H45 = 1, 0, 1)</f>
        <v>0</v>
      </c>
      <c r="AF45" s="34">
        <f xml:space="preserve"> IF( I45 = 1, 0, 1)</f>
        <v>0</v>
      </c>
      <c r="AG45" s="34">
        <f xml:space="preserve"> IF( J45 = 1, 0, 1)</f>
        <v>0</v>
      </c>
      <c r="AH45" s="34">
        <f xml:space="preserve"> IF( K45 = 1, 0, 1)</f>
        <v>0</v>
      </c>
      <c r="AI45" s="34">
        <f xml:space="preserve"> IF( L45 = 1, 0, 1)</f>
        <v>0</v>
      </c>
      <c r="AJ45" s="6"/>
    </row>
    <row r="46" spans="2:36" x14ac:dyDescent="0.2">
      <c r="B46" s="35">
        <v>33</v>
      </c>
      <c r="C46" s="81" t="s">
        <v>102</v>
      </c>
      <c r="D46" s="82" t="s">
        <v>103</v>
      </c>
      <c r="E46" s="38" t="s">
        <v>72</v>
      </c>
      <c r="F46" s="75">
        <v>2</v>
      </c>
      <c r="G46" s="42"/>
      <c r="H46" s="76">
        <v>0.39289557938539821</v>
      </c>
      <c r="I46" s="77">
        <v>0.31389966742822534</v>
      </c>
      <c r="J46" s="77">
        <v>0.38168529022653624</v>
      </c>
      <c r="K46" s="77">
        <v>0.41452288869714071</v>
      </c>
      <c r="L46" s="78">
        <v>0.36637043232441435</v>
      </c>
      <c r="M46" s="42"/>
      <c r="N46" s="79"/>
      <c r="O46" s="80"/>
      <c r="Q46" s="23">
        <f t="shared" ref="Q46:Q58" si="4" xml:space="preserve"> IF( SUM( U46:Z46 ) = 0, 0,$U$5 )</f>
        <v>0</v>
      </c>
      <c r="R46" s="23"/>
      <c r="T46" s="6"/>
      <c r="U46" s="22"/>
      <c r="V46" s="34">
        <f>IF('[1]Validation flags'!$H$3=1,0, IF( ISNUMBER(H46), 0, 1 ))</f>
        <v>0</v>
      </c>
      <c r="W46" s="34">
        <f>IF('[1]Validation flags'!$H$3=1,0, IF( ISNUMBER(I46), 0, 1 ))</f>
        <v>0</v>
      </c>
      <c r="X46" s="34">
        <f>IF('[1]Validation flags'!$H$3=1,0, IF( ISNUMBER(J46), 0, 1 ))</f>
        <v>0</v>
      </c>
      <c r="Y46" s="34">
        <f>IF('[1]Validation flags'!$H$3=1,0, IF( ISNUMBER(K46), 0, 1 ))</f>
        <v>0</v>
      </c>
      <c r="Z46" s="34">
        <f>IF('[1]Validation flags'!$H$3=1,0, IF( ISNUMBER(L46), 0, 1 ))</f>
        <v>0</v>
      </c>
      <c r="AA46" s="6"/>
      <c r="AB46" s="8"/>
      <c r="AC46" s="6"/>
      <c r="AD46" s="22"/>
      <c r="AE46" s="22"/>
      <c r="AF46" s="22"/>
      <c r="AG46" s="22"/>
      <c r="AH46" s="22"/>
      <c r="AI46" s="22"/>
      <c r="AJ46" s="6"/>
    </row>
    <row r="47" spans="2:36" x14ac:dyDescent="0.2">
      <c r="B47" s="35">
        <v>34</v>
      </c>
      <c r="C47" s="81" t="s">
        <v>104</v>
      </c>
      <c r="D47" s="82" t="s">
        <v>105</v>
      </c>
      <c r="E47" s="38" t="s">
        <v>72</v>
      </c>
      <c r="F47" s="75">
        <v>2</v>
      </c>
      <c r="G47" s="42"/>
      <c r="H47" s="76">
        <v>0.2987663286232457</v>
      </c>
      <c r="I47" s="77">
        <v>0.31690683681385695</v>
      </c>
      <c r="J47" s="77">
        <v>0.28816784310041227</v>
      </c>
      <c r="K47" s="77">
        <v>0.21667224307060334</v>
      </c>
      <c r="L47" s="78">
        <v>0.24247324997080608</v>
      </c>
      <c r="M47" s="42"/>
      <c r="N47" s="79"/>
      <c r="O47" s="80"/>
      <c r="Q47" s="23">
        <f t="shared" si="4"/>
        <v>0</v>
      </c>
      <c r="R47" s="23"/>
      <c r="T47" s="6"/>
      <c r="U47" s="22"/>
      <c r="V47" s="34">
        <f>IF('[1]Validation flags'!$H$3=1,0, IF( ISNUMBER(H47), 0, 1 ))</f>
        <v>0</v>
      </c>
      <c r="W47" s="34">
        <f>IF('[1]Validation flags'!$H$3=1,0, IF( ISNUMBER(I47), 0, 1 ))</f>
        <v>0</v>
      </c>
      <c r="X47" s="34">
        <f>IF('[1]Validation flags'!$H$3=1,0, IF( ISNUMBER(J47), 0, 1 ))</f>
        <v>0</v>
      </c>
      <c r="Y47" s="34">
        <f>IF('[1]Validation flags'!$H$3=1,0, IF( ISNUMBER(K47), 0, 1 ))</f>
        <v>0</v>
      </c>
      <c r="Z47" s="34">
        <f>IF('[1]Validation flags'!$H$3=1,0, IF( ISNUMBER(L47), 0, 1 ))</f>
        <v>0</v>
      </c>
      <c r="AA47" s="86"/>
      <c r="AB47" s="8"/>
      <c r="AC47" s="6"/>
      <c r="AD47" s="22"/>
      <c r="AE47" s="22"/>
      <c r="AF47" s="22"/>
      <c r="AG47" s="22"/>
      <c r="AH47" s="22"/>
      <c r="AI47" s="22"/>
      <c r="AJ47" s="86"/>
    </row>
    <row r="48" spans="2:36" x14ac:dyDescent="0.2">
      <c r="B48" s="35">
        <v>35</v>
      </c>
      <c r="C48" s="81" t="s">
        <v>106</v>
      </c>
      <c r="D48" s="82" t="s">
        <v>107</v>
      </c>
      <c r="E48" s="38" t="s">
        <v>72</v>
      </c>
      <c r="F48" s="75">
        <v>2</v>
      </c>
      <c r="G48" s="42"/>
      <c r="H48" s="76">
        <v>7.511602858477468E-3</v>
      </c>
      <c r="I48" s="77">
        <v>8.412459052260509E-3</v>
      </c>
      <c r="J48" s="77">
        <v>1.4530065010415644E-2</v>
      </c>
      <c r="K48" s="77">
        <v>9.3443763597156424E-3</v>
      </c>
      <c r="L48" s="78">
        <v>6.1098828075669244E-3</v>
      </c>
      <c r="M48" s="42"/>
      <c r="N48" s="79"/>
      <c r="O48" s="80"/>
      <c r="Q48" s="23">
        <f t="shared" si="4"/>
        <v>0</v>
      </c>
      <c r="R48" s="23"/>
      <c r="T48" s="6"/>
      <c r="U48" s="22"/>
      <c r="V48" s="34">
        <f xml:space="preserve"> IF( ISNUMBER(H48), 0, 1 )</f>
        <v>0</v>
      </c>
      <c r="W48" s="34">
        <f xml:space="preserve"> IF( ISNUMBER(I48), 0, 1 )</f>
        <v>0</v>
      </c>
      <c r="X48" s="34">
        <f xml:space="preserve"> IF( ISNUMBER(J48), 0, 1 )</f>
        <v>0</v>
      </c>
      <c r="Y48" s="34">
        <f xml:space="preserve"> IF( ISNUMBER(K48), 0, 1 )</f>
        <v>0</v>
      </c>
      <c r="Z48" s="34">
        <f xml:space="preserve"> IF( ISNUMBER(L48), 0, 1 )</f>
        <v>0</v>
      </c>
      <c r="AA48" s="86"/>
      <c r="AB48" s="8"/>
      <c r="AC48" s="6"/>
      <c r="AD48" s="22"/>
      <c r="AE48" s="22"/>
      <c r="AF48" s="22"/>
      <c r="AG48" s="22"/>
      <c r="AH48" s="22"/>
      <c r="AI48" s="22"/>
      <c r="AJ48" s="86"/>
    </row>
    <row r="49" spans="2:36" x14ac:dyDescent="0.2">
      <c r="B49" s="35">
        <v>36</v>
      </c>
      <c r="C49" s="81" t="s">
        <v>108</v>
      </c>
      <c r="D49" s="82" t="s">
        <v>109</v>
      </c>
      <c r="E49" s="38" t="s">
        <v>72</v>
      </c>
      <c r="F49" s="75">
        <v>2</v>
      </c>
      <c r="G49" s="42"/>
      <c r="H49" s="76">
        <v>6.9323953977221539E-3</v>
      </c>
      <c r="I49" s="77">
        <v>7.06725993168472E-3</v>
      </c>
      <c r="J49" s="77">
        <v>8.3707391813058075E-3</v>
      </c>
      <c r="K49" s="77">
        <v>9.0617466103805888E-3</v>
      </c>
      <c r="L49" s="78">
        <v>8.8195852608986425E-3</v>
      </c>
      <c r="M49" s="42"/>
      <c r="N49" s="79"/>
      <c r="O49" s="80"/>
      <c r="Q49" s="23">
        <f t="shared" si="4"/>
        <v>0</v>
      </c>
      <c r="R49" s="23"/>
      <c r="T49" s="6"/>
      <c r="U49" s="22"/>
      <c r="V49" s="34">
        <f>IF('[1]Validation flags'!$H$3=1,0, IF( ISNUMBER(H49), 0, 1 ))</f>
        <v>0</v>
      </c>
      <c r="W49" s="34">
        <f>IF('[1]Validation flags'!$H$3=1,0, IF( ISNUMBER(I49), 0, 1 ))</f>
        <v>0</v>
      </c>
      <c r="X49" s="34">
        <f>IF('[1]Validation flags'!$H$3=1,0, IF( ISNUMBER(J49), 0, 1 ))</f>
        <v>0</v>
      </c>
      <c r="Y49" s="34">
        <f>IF('[1]Validation flags'!$H$3=1,0, IF( ISNUMBER(K49), 0, 1 ))</f>
        <v>0</v>
      </c>
      <c r="Z49" s="34">
        <f>IF('[1]Validation flags'!$H$3=1,0, IF( ISNUMBER(L49), 0, 1 ))</f>
        <v>0</v>
      </c>
      <c r="AA49" s="86"/>
      <c r="AB49" s="8"/>
      <c r="AC49" s="6"/>
      <c r="AD49" s="22"/>
      <c r="AE49" s="22"/>
      <c r="AF49" s="22"/>
      <c r="AG49" s="22"/>
      <c r="AH49" s="22"/>
      <c r="AI49" s="22"/>
      <c r="AJ49" s="86"/>
    </row>
    <row r="50" spans="2:36" x14ac:dyDescent="0.2">
      <c r="B50" s="35">
        <v>37</v>
      </c>
      <c r="C50" s="81" t="s">
        <v>110</v>
      </c>
      <c r="D50" s="82" t="s">
        <v>111</v>
      </c>
      <c r="E50" s="38" t="s">
        <v>72</v>
      </c>
      <c r="F50" s="75">
        <v>2</v>
      </c>
      <c r="G50" s="42"/>
      <c r="H50" s="76">
        <v>0</v>
      </c>
      <c r="I50" s="77">
        <v>0</v>
      </c>
      <c r="J50" s="77">
        <v>0</v>
      </c>
      <c r="K50" s="77">
        <v>0</v>
      </c>
      <c r="L50" s="78">
        <v>0</v>
      </c>
      <c r="M50" s="42"/>
      <c r="N50" s="79"/>
      <c r="O50" s="80"/>
      <c r="Q50" s="23">
        <f t="shared" si="4"/>
        <v>0</v>
      </c>
      <c r="R50" s="23"/>
      <c r="T50" s="6"/>
      <c r="U50" s="22"/>
      <c r="V50" s="34">
        <f>IF('[1]Validation flags'!$H$3=1,0, IF( ISNUMBER(H50), 0, 1 ))</f>
        <v>0</v>
      </c>
      <c r="W50" s="34">
        <f>IF('[1]Validation flags'!$H$3=1,0, IF( ISNUMBER(I50), 0, 1 ))</f>
        <v>0</v>
      </c>
      <c r="X50" s="34">
        <f>IF('[1]Validation flags'!$H$3=1,0, IF( ISNUMBER(J50), 0, 1 ))</f>
        <v>0</v>
      </c>
      <c r="Y50" s="34">
        <f>IF('[1]Validation flags'!$H$3=1,0, IF( ISNUMBER(K50), 0, 1 ))</f>
        <v>0</v>
      </c>
      <c r="Z50" s="34">
        <f>IF('[1]Validation flags'!$H$3=1,0, IF( ISNUMBER(L50), 0, 1 ))</f>
        <v>0</v>
      </c>
      <c r="AA50" s="86"/>
      <c r="AB50" s="8"/>
      <c r="AC50" s="6"/>
      <c r="AD50" s="22"/>
      <c r="AE50" s="22"/>
      <c r="AF50" s="22"/>
      <c r="AG50" s="22"/>
      <c r="AH50" s="22"/>
      <c r="AI50" s="22"/>
      <c r="AJ50" s="86"/>
    </row>
    <row r="51" spans="2:36" x14ac:dyDescent="0.2">
      <c r="B51" s="35">
        <v>38</v>
      </c>
      <c r="C51" s="81" t="s">
        <v>112</v>
      </c>
      <c r="D51" s="82" t="s">
        <v>113</v>
      </c>
      <c r="E51" s="38" t="s">
        <v>72</v>
      </c>
      <c r="F51" s="75">
        <v>2</v>
      </c>
      <c r="G51" s="42"/>
      <c r="H51" s="76">
        <v>0.29389409373515663</v>
      </c>
      <c r="I51" s="77">
        <v>0.35371377677397242</v>
      </c>
      <c r="J51" s="77">
        <v>0.30724606248133002</v>
      </c>
      <c r="K51" s="77">
        <v>0.35039874526215958</v>
      </c>
      <c r="L51" s="78">
        <v>0.37622684963631381</v>
      </c>
      <c r="M51" s="42"/>
      <c r="N51" s="79"/>
      <c r="O51" s="80"/>
      <c r="Q51" s="23">
        <f t="shared" si="4"/>
        <v>0</v>
      </c>
      <c r="R51" s="23"/>
      <c r="T51" s="6"/>
      <c r="U51" s="22"/>
      <c r="V51" s="34">
        <f>IF('[1]Validation flags'!$H$3=1,0, IF( ISNUMBER(H51), 0, 1 ))</f>
        <v>0</v>
      </c>
      <c r="W51" s="34">
        <f>IF('[1]Validation flags'!$H$3=1,0, IF( ISNUMBER(I51), 0, 1 ))</f>
        <v>0</v>
      </c>
      <c r="X51" s="34">
        <f>IF('[1]Validation flags'!$H$3=1,0, IF( ISNUMBER(J51), 0, 1 ))</f>
        <v>0</v>
      </c>
      <c r="Y51" s="34">
        <f>IF('[1]Validation flags'!$H$3=1,0, IF( ISNUMBER(K51), 0, 1 ))</f>
        <v>0</v>
      </c>
      <c r="Z51" s="34">
        <f>IF('[1]Validation flags'!$H$3=1,0, IF( ISNUMBER(L51), 0, 1 ))</f>
        <v>0</v>
      </c>
      <c r="AA51" s="86"/>
      <c r="AB51" s="8"/>
      <c r="AC51" s="6"/>
      <c r="AD51" s="22"/>
      <c r="AE51" s="22"/>
      <c r="AF51" s="22"/>
      <c r="AG51" s="22"/>
      <c r="AH51" s="22"/>
      <c r="AI51" s="22"/>
      <c r="AJ51" s="86"/>
    </row>
    <row r="52" spans="2:36" x14ac:dyDescent="0.2">
      <c r="B52" s="35">
        <v>39</v>
      </c>
      <c r="C52" s="81" t="s">
        <v>114</v>
      </c>
      <c r="D52" s="82" t="s">
        <v>115</v>
      </c>
      <c r="E52" s="38" t="s">
        <v>72</v>
      </c>
      <c r="F52" s="75">
        <v>2</v>
      </c>
      <c r="G52" s="42"/>
      <c r="H52" s="83">
        <f>SUM(H46:H51)</f>
        <v>1.0000000000000002</v>
      </c>
      <c r="I52" s="84">
        <f>SUM(I46:I51)</f>
        <v>0.99999999999999989</v>
      </c>
      <c r="J52" s="84">
        <f>SUM(J46:J51)</f>
        <v>1</v>
      </c>
      <c r="K52" s="84">
        <f>SUM(K46:K51)</f>
        <v>0.99999999999999978</v>
      </c>
      <c r="L52" s="85">
        <f>SUM(L46:L51)</f>
        <v>0.99999999999999989</v>
      </c>
      <c r="M52" s="42"/>
      <c r="N52" s="79" t="s">
        <v>116</v>
      </c>
      <c r="O52" s="80" t="s">
        <v>117</v>
      </c>
      <c r="Q52" s="23">
        <f t="shared" si="4"/>
        <v>0</v>
      </c>
      <c r="R52" s="23">
        <f xml:space="preserve"> IF( SUM( AD52:AI52 ) = 0, 0,$AD$5 )</f>
        <v>0</v>
      </c>
      <c r="T52" s="86"/>
      <c r="U52" s="22"/>
      <c r="V52" s="22"/>
      <c r="W52" s="22"/>
      <c r="X52" s="22"/>
      <c r="Y52" s="22"/>
      <c r="Z52" s="22"/>
      <c r="AA52" s="86"/>
      <c r="AB52" s="8"/>
      <c r="AC52" s="86"/>
      <c r="AD52" s="22"/>
      <c r="AE52" s="34">
        <f xml:space="preserve"> IF('[1]Validation flags'!$H$3=0,IF( H52 = 1, 0, 1), 0)</f>
        <v>0</v>
      </c>
      <c r="AF52" s="34">
        <f xml:space="preserve"> IF('[1]Validation flags'!$H$3=0,IF( I52 = 1, 0, 1), 0)</f>
        <v>0</v>
      </c>
      <c r="AG52" s="34">
        <f xml:space="preserve"> IF('[1]Validation flags'!$H$3=0,IF( J52 = 1, 0, 1), 0)</f>
        <v>0</v>
      </c>
      <c r="AH52" s="34">
        <f xml:space="preserve"> IF('[1]Validation flags'!$H$3=0,IF( K52 = 1, 0, 1), 0)</f>
        <v>0</v>
      </c>
      <c r="AI52" s="34">
        <f xml:space="preserve"> IF('[1]Validation flags'!$H$3=0,IF( L52 = 1, 0, 1), 0)</f>
        <v>0</v>
      </c>
      <c r="AJ52" s="86"/>
    </row>
    <row r="53" spans="2:36" x14ac:dyDescent="0.2">
      <c r="B53" s="35">
        <v>40</v>
      </c>
      <c r="C53" s="81" t="s">
        <v>118</v>
      </c>
      <c r="D53" s="82" t="s">
        <v>119</v>
      </c>
      <c r="E53" s="38" t="s">
        <v>72</v>
      </c>
      <c r="F53" s="75">
        <v>2</v>
      </c>
      <c r="G53" s="42"/>
      <c r="H53" s="76">
        <v>0.46984854641848323</v>
      </c>
      <c r="I53" s="77">
        <v>0.23758724067122089</v>
      </c>
      <c r="J53" s="77">
        <v>0.84970400683520375</v>
      </c>
      <c r="K53" s="77">
        <v>0.54851598397112811</v>
      </c>
      <c r="L53" s="78">
        <v>0.40529382747118875</v>
      </c>
      <c r="M53" s="42"/>
      <c r="N53" s="79"/>
      <c r="O53" s="80"/>
      <c r="Q53" s="23">
        <f t="shared" si="4"/>
        <v>0</v>
      </c>
      <c r="R53" s="23"/>
      <c r="T53" s="6"/>
      <c r="U53" s="22"/>
      <c r="V53" s="34">
        <f>IF('[1]Validation flags'!$H$3=1,0, IF( ISNUMBER(H53), 0, 1 ))</f>
        <v>0</v>
      </c>
      <c r="W53" s="34">
        <f>IF('[1]Validation flags'!$H$3=1,0, IF( ISNUMBER(I53), 0, 1 ))</f>
        <v>0</v>
      </c>
      <c r="X53" s="34">
        <f>IF('[1]Validation flags'!$H$3=1,0, IF( ISNUMBER(J53), 0, 1 ))</f>
        <v>0</v>
      </c>
      <c r="Y53" s="34">
        <f>IF('[1]Validation flags'!$H$3=1,0, IF( ISNUMBER(K53), 0, 1 ))</f>
        <v>0</v>
      </c>
      <c r="Z53" s="34">
        <f>IF('[1]Validation flags'!$H$3=1,0, IF( ISNUMBER(L53), 0, 1 ))</f>
        <v>0</v>
      </c>
      <c r="AA53" s="86"/>
      <c r="AB53" s="8"/>
      <c r="AC53" s="6"/>
      <c r="AD53" s="22"/>
      <c r="AE53" s="22"/>
      <c r="AF53" s="22"/>
      <c r="AG53" s="22"/>
      <c r="AH53" s="22"/>
      <c r="AI53" s="22"/>
      <c r="AJ53" s="86"/>
    </row>
    <row r="54" spans="2:36" x14ac:dyDescent="0.2">
      <c r="B54" s="35">
        <v>41</v>
      </c>
      <c r="C54" s="81" t="s">
        <v>120</v>
      </c>
      <c r="D54" s="82" t="s">
        <v>121</v>
      </c>
      <c r="E54" s="38" t="s">
        <v>72</v>
      </c>
      <c r="F54" s="75">
        <v>2</v>
      </c>
      <c r="G54" s="42"/>
      <c r="H54" s="76">
        <v>6.0066341367511565E-2</v>
      </c>
      <c r="I54" s="77">
        <v>0.16981376016729299</v>
      </c>
      <c r="J54" s="77">
        <v>3.671446673031982E-2</v>
      </c>
      <c r="K54" s="77">
        <v>3.1459541241498412E-2</v>
      </c>
      <c r="L54" s="78">
        <v>4.8964391463061113E-2</v>
      </c>
      <c r="M54" s="42"/>
      <c r="N54" s="79"/>
      <c r="O54" s="80"/>
      <c r="Q54" s="23">
        <f t="shared" si="4"/>
        <v>0</v>
      </c>
      <c r="R54" s="23"/>
      <c r="T54" s="6"/>
      <c r="U54" s="22"/>
      <c r="V54" s="34">
        <f>IF('[1]Validation flags'!$H$3=1,0, IF( ISNUMBER(H54), 0, 1 ))</f>
        <v>0</v>
      </c>
      <c r="W54" s="34">
        <f>IF('[1]Validation flags'!$H$3=1,0, IF( ISNUMBER(I54), 0, 1 ))</f>
        <v>0</v>
      </c>
      <c r="X54" s="34">
        <f>IF('[1]Validation flags'!$H$3=1,0, IF( ISNUMBER(J54), 0, 1 ))</f>
        <v>0</v>
      </c>
      <c r="Y54" s="34">
        <f>IF('[1]Validation flags'!$H$3=1,0, IF( ISNUMBER(K54), 0, 1 ))</f>
        <v>0</v>
      </c>
      <c r="Z54" s="34">
        <f>IF('[1]Validation flags'!$H$3=1,0, IF( ISNUMBER(L54), 0, 1 ))</f>
        <v>0</v>
      </c>
      <c r="AA54" s="86"/>
      <c r="AB54" s="8"/>
      <c r="AC54" s="6"/>
      <c r="AD54" s="22"/>
      <c r="AE54" s="22"/>
      <c r="AF54" s="22"/>
      <c r="AG54" s="22"/>
      <c r="AH54" s="22"/>
      <c r="AI54" s="22"/>
      <c r="AJ54" s="86"/>
    </row>
    <row r="55" spans="2:36" x14ac:dyDescent="0.2">
      <c r="B55" s="35">
        <v>42</v>
      </c>
      <c r="C55" s="87" t="s">
        <v>122</v>
      </c>
      <c r="D55" s="82" t="s">
        <v>123</v>
      </c>
      <c r="E55" s="38" t="s">
        <v>72</v>
      </c>
      <c r="F55" s="75">
        <v>2</v>
      </c>
      <c r="G55" s="42"/>
      <c r="H55" s="76">
        <v>0</v>
      </c>
      <c r="I55" s="77">
        <v>0</v>
      </c>
      <c r="J55" s="77">
        <v>3.4893715577625894E-3</v>
      </c>
      <c r="K55" s="77">
        <v>7.864885310374603E-3</v>
      </c>
      <c r="L55" s="78">
        <v>1.2241097865765278E-2</v>
      </c>
      <c r="M55" s="42"/>
      <c r="N55" s="79"/>
      <c r="O55" s="80"/>
      <c r="Q55" s="23">
        <f t="shared" si="4"/>
        <v>0</v>
      </c>
      <c r="R55" s="23"/>
      <c r="T55" s="6"/>
      <c r="U55" s="22"/>
      <c r="V55" s="34">
        <f xml:space="preserve"> IF( ISNUMBER(H55), 0, 1 )</f>
        <v>0</v>
      </c>
      <c r="W55" s="34">
        <f xml:space="preserve"> IF( ISNUMBER(I55), 0, 1 )</f>
        <v>0</v>
      </c>
      <c r="X55" s="34">
        <f xml:space="preserve"> IF( ISNUMBER(J55), 0, 1 )</f>
        <v>0</v>
      </c>
      <c r="Y55" s="34">
        <f xml:space="preserve"> IF( ISNUMBER(K55), 0, 1 )</f>
        <v>0</v>
      </c>
      <c r="Z55" s="34">
        <f xml:space="preserve"> IF( ISNUMBER(L55), 0, 1 )</f>
        <v>0</v>
      </c>
      <c r="AA55" s="86"/>
      <c r="AB55" s="8"/>
      <c r="AC55" s="6"/>
      <c r="AD55" s="22"/>
      <c r="AE55" s="22"/>
      <c r="AF55" s="22"/>
      <c r="AG55" s="22"/>
      <c r="AH55" s="22"/>
      <c r="AI55" s="22"/>
      <c r="AJ55" s="86"/>
    </row>
    <row r="56" spans="2:36" x14ac:dyDescent="0.2">
      <c r="B56" s="35">
        <v>43</v>
      </c>
      <c r="C56" s="87" t="s">
        <v>124</v>
      </c>
      <c r="D56" s="82" t="s">
        <v>125</v>
      </c>
      <c r="E56" s="38" t="s">
        <v>72</v>
      </c>
      <c r="F56" s="75">
        <v>2</v>
      </c>
      <c r="G56" s="42"/>
      <c r="H56" s="76">
        <v>4.7683268642468267E-3</v>
      </c>
      <c r="I56" s="77">
        <v>5.5659812287645292E-3</v>
      </c>
      <c r="J56" s="77">
        <v>3.5985867162222737E-3</v>
      </c>
      <c r="K56" s="77">
        <v>4.8666307959488531E-3</v>
      </c>
      <c r="L56" s="78">
        <v>3.1560591529528424E-3</v>
      </c>
      <c r="M56" s="42"/>
      <c r="N56" s="79"/>
      <c r="O56" s="80"/>
      <c r="Q56" s="23">
        <f t="shared" si="4"/>
        <v>0</v>
      </c>
      <c r="R56" s="23"/>
      <c r="T56" s="6"/>
      <c r="U56" s="22"/>
      <c r="V56" s="34">
        <f>IF('[1]Validation flags'!$H$3=1,0, IF( ISNUMBER(H56), 0, 1 ))</f>
        <v>0</v>
      </c>
      <c r="W56" s="34">
        <f>IF('[1]Validation flags'!$H$3=1,0, IF( ISNUMBER(I56), 0, 1 ))</f>
        <v>0</v>
      </c>
      <c r="X56" s="34">
        <f>IF('[1]Validation flags'!$H$3=1,0, IF( ISNUMBER(J56), 0, 1 ))</f>
        <v>0</v>
      </c>
      <c r="Y56" s="34">
        <f>IF('[1]Validation flags'!$H$3=1,0, IF( ISNUMBER(K56), 0, 1 ))</f>
        <v>0</v>
      </c>
      <c r="Z56" s="34">
        <f>IF('[1]Validation flags'!$H$3=1,0, IF( ISNUMBER(L56), 0, 1 ))</f>
        <v>0</v>
      </c>
      <c r="AA56" s="86"/>
      <c r="AB56" s="8"/>
      <c r="AC56" s="6"/>
      <c r="AD56" s="22"/>
      <c r="AE56" s="22"/>
      <c r="AF56" s="22"/>
      <c r="AG56" s="22"/>
      <c r="AH56" s="22"/>
      <c r="AI56" s="22"/>
      <c r="AJ56" s="86"/>
    </row>
    <row r="57" spans="2:36" x14ac:dyDescent="0.2">
      <c r="B57" s="35">
        <v>44</v>
      </c>
      <c r="C57" s="87" t="s">
        <v>126</v>
      </c>
      <c r="D57" s="82" t="s">
        <v>127</v>
      </c>
      <c r="E57" s="38" t="s">
        <v>72</v>
      </c>
      <c r="F57" s="75">
        <v>2</v>
      </c>
      <c r="G57" s="42"/>
      <c r="H57" s="76">
        <v>0</v>
      </c>
      <c r="I57" s="77">
        <v>0</v>
      </c>
      <c r="J57" s="77">
        <v>0</v>
      </c>
      <c r="K57" s="77">
        <v>0</v>
      </c>
      <c r="L57" s="78">
        <v>0</v>
      </c>
      <c r="M57" s="42"/>
      <c r="N57" s="79"/>
      <c r="O57" s="80"/>
      <c r="Q57" s="23">
        <f t="shared" si="4"/>
        <v>0</v>
      </c>
      <c r="R57" s="23"/>
      <c r="T57" s="6"/>
      <c r="U57" s="22"/>
      <c r="V57" s="34">
        <f>IF('[1]Validation flags'!$H$3=1,0, IF( ISNUMBER(H57), 0, 1 ))</f>
        <v>0</v>
      </c>
      <c r="W57" s="34">
        <f>IF('[1]Validation flags'!$H$3=1,0, IF( ISNUMBER(I57), 0, 1 ))</f>
        <v>0</v>
      </c>
      <c r="X57" s="34">
        <f>IF('[1]Validation flags'!$H$3=1,0, IF( ISNUMBER(J57), 0, 1 ))</f>
        <v>0</v>
      </c>
      <c r="Y57" s="34">
        <f>IF('[1]Validation flags'!$H$3=1,0, IF( ISNUMBER(K57), 0, 1 ))</f>
        <v>0</v>
      </c>
      <c r="Z57" s="34">
        <f>IF('[1]Validation flags'!$H$3=1,0, IF( ISNUMBER(L57), 0, 1 ))</f>
        <v>0</v>
      </c>
      <c r="AA57" s="74"/>
      <c r="AB57" s="8"/>
      <c r="AC57" s="6"/>
      <c r="AD57" s="22"/>
      <c r="AE57" s="22"/>
      <c r="AF57" s="22"/>
      <c r="AG57" s="22"/>
      <c r="AH57" s="22"/>
      <c r="AI57" s="22"/>
      <c r="AJ57" s="74"/>
    </row>
    <row r="58" spans="2:36" x14ac:dyDescent="0.2">
      <c r="B58" s="35">
        <v>45</v>
      </c>
      <c r="C58" s="81" t="s">
        <v>128</v>
      </c>
      <c r="D58" s="82" t="s">
        <v>129</v>
      </c>
      <c r="E58" s="38" t="s">
        <v>72</v>
      </c>
      <c r="F58" s="75">
        <v>2</v>
      </c>
      <c r="G58" s="42"/>
      <c r="H58" s="76">
        <v>0.46531678534975829</v>
      </c>
      <c r="I58" s="77">
        <v>0.58703301793272156</v>
      </c>
      <c r="J58" s="77">
        <v>0.10649356816049149</v>
      </c>
      <c r="K58" s="77">
        <v>0.40729295868104992</v>
      </c>
      <c r="L58" s="78">
        <v>0.53034462404703198</v>
      </c>
      <c r="M58" s="42"/>
      <c r="N58" s="88"/>
      <c r="O58" s="80"/>
      <c r="Q58" s="23">
        <f t="shared" si="4"/>
        <v>0</v>
      </c>
      <c r="R58" s="23"/>
      <c r="T58" s="6"/>
      <c r="U58" s="22"/>
      <c r="V58" s="34">
        <f>IF('[1]Validation flags'!$H$3=1,0, IF( ISNUMBER(H58), 0, 1 ))</f>
        <v>0</v>
      </c>
      <c r="W58" s="34">
        <f>IF('[1]Validation flags'!$H$3=1,0, IF( ISNUMBER(I58), 0, 1 ))</f>
        <v>0</v>
      </c>
      <c r="X58" s="34">
        <f>IF('[1]Validation flags'!$H$3=1,0, IF( ISNUMBER(J58), 0, 1 ))</f>
        <v>0</v>
      </c>
      <c r="Y58" s="34">
        <f>IF('[1]Validation flags'!$H$3=1,0, IF( ISNUMBER(K58), 0, 1 ))</f>
        <v>0</v>
      </c>
      <c r="Z58" s="34">
        <f>IF('[1]Validation flags'!$H$3=1,0, IF( ISNUMBER(L58), 0, 1 ))</f>
        <v>0</v>
      </c>
      <c r="AA58" s="74"/>
      <c r="AB58" s="8"/>
      <c r="AC58" s="6"/>
      <c r="AD58" s="22"/>
      <c r="AE58" s="22"/>
      <c r="AF58" s="22"/>
      <c r="AG58" s="22"/>
      <c r="AH58" s="22"/>
      <c r="AI58" s="22"/>
      <c r="AJ58" s="74"/>
    </row>
    <row r="59" spans="2:36" x14ac:dyDescent="0.2">
      <c r="B59" s="49">
        <v>46</v>
      </c>
      <c r="C59" s="81" t="s">
        <v>130</v>
      </c>
      <c r="D59" s="82" t="s">
        <v>131</v>
      </c>
      <c r="E59" s="38" t="s">
        <v>72</v>
      </c>
      <c r="F59" s="75">
        <v>2</v>
      </c>
      <c r="G59" s="42"/>
      <c r="H59" s="83">
        <f>SUM(H53:H58)</f>
        <v>0.99999999999999989</v>
      </c>
      <c r="I59" s="84">
        <f>SUM(I53:I58)</f>
        <v>1</v>
      </c>
      <c r="J59" s="84">
        <f>SUM(J53:J58)</f>
        <v>1</v>
      </c>
      <c r="K59" s="84">
        <f>SUM(K53:K58)</f>
        <v>0.99999999999999978</v>
      </c>
      <c r="L59" s="85">
        <f>SUM(L53:L58)</f>
        <v>1</v>
      </c>
      <c r="M59" s="42"/>
      <c r="N59" s="79" t="s">
        <v>132</v>
      </c>
      <c r="O59" s="80" t="s">
        <v>117</v>
      </c>
      <c r="Q59" s="23"/>
      <c r="R59" s="23">
        <f xml:space="preserve"> IF( SUM( AD59:AI59 ) = 0, 0,$AD$5 )</f>
        <v>0</v>
      </c>
      <c r="T59" s="74"/>
      <c r="U59" s="22"/>
      <c r="V59" s="22"/>
      <c r="W59" s="22"/>
      <c r="X59" s="22"/>
      <c r="Y59" s="22"/>
      <c r="Z59" s="22"/>
      <c r="AA59" s="74"/>
      <c r="AB59" s="8"/>
      <c r="AC59" s="74"/>
      <c r="AD59" s="22"/>
      <c r="AE59" s="34">
        <f xml:space="preserve"> IF('[1]Validation flags'!$H$3=0,IF( H59 = 1, 0, 1), 0)</f>
        <v>0</v>
      </c>
      <c r="AF59" s="34">
        <f xml:space="preserve"> IF('[1]Validation flags'!$H$3=0,IF( I59 = 1, 0, 1), 0)</f>
        <v>0</v>
      </c>
      <c r="AG59" s="34">
        <f xml:space="preserve"> IF('[1]Validation flags'!$H$3=0,IF( J59 = 1, 0, 1), 0)</f>
        <v>0</v>
      </c>
      <c r="AH59" s="34">
        <f xml:space="preserve"> IF('[1]Validation flags'!$H$3=0,IF( K59 = 1, 0, 1), 0)</f>
        <v>0</v>
      </c>
      <c r="AI59" s="34">
        <f xml:space="preserve"> IF('[1]Validation flags'!$H$3=0,IF( L59 = 1, 0, 1), 0)</f>
        <v>0</v>
      </c>
      <c r="AJ59" s="74"/>
    </row>
    <row r="60" spans="2:36" x14ac:dyDescent="0.2">
      <c r="B60" s="35">
        <v>47</v>
      </c>
      <c r="C60" s="81" t="s">
        <v>133</v>
      </c>
      <c r="D60" s="82" t="s">
        <v>134</v>
      </c>
      <c r="E60" s="38" t="s">
        <v>72</v>
      </c>
      <c r="F60" s="75">
        <v>2</v>
      </c>
      <c r="G60" s="42"/>
      <c r="H60" s="89"/>
      <c r="I60" s="90"/>
      <c r="J60" s="90"/>
      <c r="K60" s="90"/>
      <c r="L60" s="91"/>
      <c r="M60" s="42"/>
      <c r="N60" s="79"/>
      <c r="O60" s="80"/>
      <c r="Q60" s="23">
        <f t="shared" ref="Q60:Q65" si="5" xml:space="preserve"> IF( SUM( U60:Z60 ) = 0, 0,$U$5 )</f>
        <v>0</v>
      </c>
      <c r="R60" s="23"/>
      <c r="T60" s="6"/>
      <c r="U60" s="22"/>
      <c r="V60" s="34">
        <f>IF('[1]Validation flags'!$B$3="Thames Water", IF( ISNUMBER(H60), 0, 1 ),0)</f>
        <v>0</v>
      </c>
      <c r="W60" s="34">
        <f>IF('[1]Validation flags'!$B$3="Thames Water", IF( ISNUMBER(I60), 0, 1 ),0)</f>
        <v>0</v>
      </c>
      <c r="X60" s="34">
        <f>IF('[1]Validation flags'!$B$3="Thames Water", IF( ISNUMBER(J60), 0, 1 ),0)</f>
        <v>0</v>
      </c>
      <c r="Y60" s="34">
        <f>IF('[1]Validation flags'!$B$3="Thames Water", IF( ISNUMBER(K60), 0, 1 ),0)</f>
        <v>0</v>
      </c>
      <c r="Z60" s="34">
        <f>IF('[1]Validation flags'!$B$3="Thames Water", IF( ISNUMBER(L60), 0, 1 ),0)</f>
        <v>0</v>
      </c>
      <c r="AA60" s="92"/>
      <c r="AB60" s="8"/>
      <c r="AC60" s="6"/>
      <c r="AD60" s="22"/>
      <c r="AE60" s="22"/>
      <c r="AF60" s="22"/>
      <c r="AG60" s="22"/>
      <c r="AH60" s="22"/>
      <c r="AI60" s="22"/>
      <c r="AJ60" s="92"/>
    </row>
    <row r="61" spans="2:36" x14ac:dyDescent="0.2">
      <c r="B61" s="35">
        <v>48</v>
      </c>
      <c r="C61" s="81" t="s">
        <v>135</v>
      </c>
      <c r="D61" s="82" t="s">
        <v>136</v>
      </c>
      <c r="E61" s="38" t="s">
        <v>72</v>
      </c>
      <c r="F61" s="75">
        <v>2</v>
      </c>
      <c r="G61" s="42"/>
      <c r="H61" s="89"/>
      <c r="I61" s="90"/>
      <c r="J61" s="90"/>
      <c r="K61" s="90"/>
      <c r="L61" s="91"/>
      <c r="M61" s="42"/>
      <c r="N61" s="79"/>
      <c r="O61" s="80"/>
      <c r="Q61" s="23">
        <f t="shared" si="5"/>
        <v>0</v>
      </c>
      <c r="R61" s="23"/>
      <c r="T61" s="6"/>
      <c r="U61" s="22"/>
      <c r="V61" s="34">
        <f>IF('[1]Validation flags'!$B$3="Thames Water", IF( ISNUMBER(H61), 0, 1 ),0)</f>
        <v>0</v>
      </c>
      <c r="W61" s="34">
        <f>IF('[1]Validation flags'!$B$3="Thames Water", IF( ISNUMBER(I61), 0, 1 ),0)</f>
        <v>0</v>
      </c>
      <c r="X61" s="34">
        <f>IF('[1]Validation flags'!$B$3="Thames Water", IF( ISNUMBER(J61), 0, 1 ),0)</f>
        <v>0</v>
      </c>
      <c r="Y61" s="34">
        <f>IF('[1]Validation flags'!$B$3="Thames Water", IF( ISNUMBER(K61), 0, 1 ),0)</f>
        <v>0</v>
      </c>
      <c r="Z61" s="34">
        <f>IF('[1]Validation flags'!$B$3="Thames Water", IF( ISNUMBER(L61), 0, 1 ),0)</f>
        <v>0</v>
      </c>
      <c r="AA61" s="92"/>
      <c r="AB61" s="8"/>
      <c r="AC61" s="6"/>
      <c r="AD61" s="22"/>
      <c r="AE61" s="22"/>
      <c r="AF61" s="22"/>
      <c r="AG61" s="22"/>
      <c r="AH61" s="22"/>
      <c r="AI61" s="22"/>
      <c r="AJ61" s="92"/>
    </row>
    <row r="62" spans="2:36" x14ac:dyDescent="0.2">
      <c r="B62" s="35">
        <v>49</v>
      </c>
      <c r="C62" s="87" t="s">
        <v>137</v>
      </c>
      <c r="D62" s="82" t="s">
        <v>138</v>
      </c>
      <c r="E62" s="38" t="s">
        <v>72</v>
      </c>
      <c r="F62" s="75">
        <v>2</v>
      </c>
      <c r="G62" s="42"/>
      <c r="H62" s="89"/>
      <c r="I62" s="90"/>
      <c r="J62" s="90"/>
      <c r="K62" s="90"/>
      <c r="L62" s="91"/>
      <c r="M62" s="42"/>
      <c r="N62" s="79"/>
      <c r="O62" s="80"/>
      <c r="Q62" s="23">
        <f t="shared" si="5"/>
        <v>0</v>
      </c>
      <c r="R62" s="23"/>
      <c r="T62" s="6"/>
      <c r="U62" s="22"/>
      <c r="V62" s="34">
        <f>IF('[1]Validation flags'!$B$3="Thames Water", IF( ISNUMBER(H62), 0, 1 ),0)</f>
        <v>0</v>
      </c>
      <c r="W62" s="34">
        <f>IF('[1]Validation flags'!$B$3="Thames Water", IF( ISNUMBER(I62), 0, 1 ),0)</f>
        <v>0</v>
      </c>
      <c r="X62" s="34">
        <f>IF('[1]Validation flags'!$B$3="Thames Water", IF( ISNUMBER(J62), 0, 1 ),0)</f>
        <v>0</v>
      </c>
      <c r="Y62" s="34">
        <f>IF('[1]Validation flags'!$B$3="Thames Water", IF( ISNUMBER(K62), 0, 1 ),0)</f>
        <v>0</v>
      </c>
      <c r="Z62" s="34">
        <f>IF('[1]Validation flags'!$B$3="Thames Water", IF( ISNUMBER(L62), 0, 1 ),0)</f>
        <v>0</v>
      </c>
      <c r="AA62" s="92"/>
      <c r="AB62" s="8"/>
      <c r="AC62" s="6"/>
      <c r="AD62" s="22"/>
      <c r="AE62" s="22"/>
      <c r="AF62" s="22"/>
      <c r="AG62" s="22"/>
      <c r="AH62" s="22"/>
      <c r="AI62" s="22"/>
      <c r="AJ62" s="92"/>
    </row>
    <row r="63" spans="2:36" x14ac:dyDescent="0.2">
      <c r="B63" s="35">
        <v>50</v>
      </c>
      <c r="C63" s="87" t="s">
        <v>139</v>
      </c>
      <c r="D63" s="82" t="s">
        <v>140</v>
      </c>
      <c r="E63" s="38" t="s">
        <v>72</v>
      </c>
      <c r="F63" s="75">
        <v>2</v>
      </c>
      <c r="G63" s="42"/>
      <c r="H63" s="89"/>
      <c r="I63" s="90"/>
      <c r="J63" s="90"/>
      <c r="K63" s="90"/>
      <c r="L63" s="91"/>
      <c r="M63" s="42"/>
      <c r="N63" s="79"/>
      <c r="O63" s="80"/>
      <c r="Q63" s="23">
        <f t="shared" si="5"/>
        <v>0</v>
      </c>
      <c r="R63" s="23"/>
      <c r="T63" s="6"/>
      <c r="U63" s="22"/>
      <c r="V63" s="34">
        <f>IF('[1]Validation flags'!$B$3="Thames Water", IF( ISNUMBER(H63), 0, 1 ),0)</f>
        <v>0</v>
      </c>
      <c r="W63" s="34">
        <f>IF('[1]Validation flags'!$B$3="Thames Water", IF( ISNUMBER(I63), 0, 1 ),0)</f>
        <v>0</v>
      </c>
      <c r="X63" s="34">
        <f>IF('[1]Validation flags'!$B$3="Thames Water", IF( ISNUMBER(J63), 0, 1 ),0)</f>
        <v>0</v>
      </c>
      <c r="Y63" s="34">
        <f>IF('[1]Validation flags'!$B$3="Thames Water", IF( ISNUMBER(K63), 0, 1 ),0)</f>
        <v>0</v>
      </c>
      <c r="Z63" s="34">
        <f>IF('[1]Validation flags'!$B$3="Thames Water", IF( ISNUMBER(L63), 0, 1 ),0)</f>
        <v>0</v>
      </c>
      <c r="AA63" s="92"/>
      <c r="AB63" s="8"/>
      <c r="AC63" s="6"/>
      <c r="AD63" s="22"/>
      <c r="AE63" s="22"/>
      <c r="AF63" s="22"/>
      <c r="AG63" s="22"/>
      <c r="AH63" s="22"/>
      <c r="AI63" s="22"/>
      <c r="AJ63" s="92"/>
    </row>
    <row r="64" spans="2:36" x14ac:dyDescent="0.2">
      <c r="B64" s="35">
        <v>51</v>
      </c>
      <c r="C64" s="48" t="s">
        <v>141</v>
      </c>
      <c r="D64" s="37" t="s">
        <v>142</v>
      </c>
      <c r="E64" s="38" t="s">
        <v>72</v>
      </c>
      <c r="F64" s="75">
        <v>2</v>
      </c>
      <c r="G64" s="42"/>
      <c r="H64" s="89"/>
      <c r="I64" s="90"/>
      <c r="J64" s="90"/>
      <c r="K64" s="90"/>
      <c r="L64" s="91"/>
      <c r="M64" s="42"/>
      <c r="N64" s="79"/>
      <c r="O64" s="80"/>
      <c r="Q64" s="23">
        <f t="shared" si="5"/>
        <v>0</v>
      </c>
      <c r="R64" s="23"/>
      <c r="T64" s="6"/>
      <c r="U64" s="22"/>
      <c r="V64" s="34">
        <f>IF('[1]Validation flags'!$B$3="Thames Water", IF( ISNUMBER(H64), 0, 1 ),0)</f>
        <v>0</v>
      </c>
      <c r="W64" s="34">
        <f>IF('[1]Validation flags'!$B$3="Thames Water", IF( ISNUMBER(I64), 0, 1 ),0)</f>
        <v>0</v>
      </c>
      <c r="X64" s="34">
        <f>IF('[1]Validation flags'!$B$3="Thames Water", IF( ISNUMBER(J64), 0, 1 ),0)</f>
        <v>0</v>
      </c>
      <c r="Y64" s="34">
        <f>IF('[1]Validation flags'!$B$3="Thames Water", IF( ISNUMBER(K64), 0, 1 ),0)</f>
        <v>0</v>
      </c>
      <c r="Z64" s="34">
        <f>IF('[1]Validation flags'!$B$3="Thames Water", IF( ISNUMBER(L64), 0, 1 ),0)</f>
        <v>0</v>
      </c>
      <c r="AA64" s="92"/>
      <c r="AB64" s="8"/>
      <c r="AC64" s="6"/>
      <c r="AD64" s="22"/>
      <c r="AE64" s="22"/>
      <c r="AF64" s="22"/>
      <c r="AG64" s="22"/>
      <c r="AH64" s="22"/>
      <c r="AI64" s="22"/>
      <c r="AJ64" s="92"/>
    </row>
    <row r="65" spans="2:36" x14ac:dyDescent="0.2">
      <c r="B65" s="49">
        <v>52</v>
      </c>
      <c r="C65" s="93" t="s">
        <v>143</v>
      </c>
      <c r="D65" s="94" t="s">
        <v>144</v>
      </c>
      <c r="E65" s="95" t="s">
        <v>72</v>
      </c>
      <c r="F65" s="96">
        <v>2</v>
      </c>
      <c r="G65" s="42"/>
      <c r="H65" s="89"/>
      <c r="I65" s="90"/>
      <c r="J65" s="90"/>
      <c r="K65" s="90"/>
      <c r="L65" s="91"/>
      <c r="M65" s="42"/>
      <c r="N65" s="88"/>
      <c r="O65" s="97"/>
      <c r="Q65" s="23">
        <f t="shared" si="5"/>
        <v>0</v>
      </c>
      <c r="R65" s="23"/>
      <c r="T65" s="6"/>
      <c r="U65" s="22"/>
      <c r="V65" s="34">
        <f>IF('[1]Validation flags'!$B$3="Thames Water", IF( ISNUMBER(H65), 0, 1 ),0)</f>
        <v>0</v>
      </c>
      <c r="W65" s="34">
        <f>IF('[1]Validation flags'!$B$3="Thames Water", IF( ISNUMBER(I65), 0, 1 ),0)</f>
        <v>0</v>
      </c>
      <c r="X65" s="34">
        <f>IF('[1]Validation flags'!$B$3="Thames Water", IF( ISNUMBER(J65), 0, 1 ),0)</f>
        <v>0</v>
      </c>
      <c r="Y65" s="34">
        <f>IF('[1]Validation flags'!$B$3="Thames Water", IF( ISNUMBER(K65), 0, 1 ),0)</f>
        <v>0</v>
      </c>
      <c r="Z65" s="34">
        <f>IF('[1]Validation flags'!$B$3="Thames Water", IF( ISNUMBER(L65), 0, 1 ),0)</f>
        <v>0</v>
      </c>
      <c r="AA65" s="92"/>
      <c r="AB65" s="8"/>
      <c r="AC65" s="6"/>
      <c r="AD65" s="22"/>
      <c r="AE65" s="22"/>
      <c r="AF65" s="22"/>
      <c r="AG65" s="22"/>
      <c r="AH65" s="22"/>
      <c r="AI65" s="22"/>
      <c r="AJ65" s="92"/>
    </row>
    <row r="66" spans="2:36" ht="15" thickBot="1" x14ac:dyDescent="0.25">
      <c r="B66" s="98">
        <v>53</v>
      </c>
      <c r="C66" s="99" t="s">
        <v>145</v>
      </c>
      <c r="D66" s="100" t="s">
        <v>146</v>
      </c>
      <c r="E66" s="101" t="s">
        <v>72</v>
      </c>
      <c r="F66" s="102">
        <v>2</v>
      </c>
      <c r="G66" s="42"/>
      <c r="H66" s="103">
        <f>SUM(H60:H65)</f>
        <v>0</v>
      </c>
      <c r="I66" s="104">
        <f>SUM(I60:I65)</f>
        <v>0</v>
      </c>
      <c r="J66" s="104">
        <f>SUM(J60:J65)</f>
        <v>0</v>
      </c>
      <c r="K66" s="104">
        <f>SUM(K60:K65)</f>
        <v>0</v>
      </c>
      <c r="L66" s="105">
        <f>SUM(L60:L65)</f>
        <v>0</v>
      </c>
      <c r="M66" s="42"/>
      <c r="N66" s="64" t="s">
        <v>147</v>
      </c>
      <c r="O66" s="65" t="s">
        <v>148</v>
      </c>
      <c r="Q66" s="23"/>
      <c r="R66" s="23">
        <f xml:space="preserve"> IF( SUM( AD66:AI66 ) = 0, 0,$AD$5 )</f>
        <v>0</v>
      </c>
      <c r="T66" s="92"/>
      <c r="U66" s="22"/>
      <c r="V66" s="22"/>
      <c r="W66" s="22"/>
      <c r="X66" s="22"/>
      <c r="Y66" s="22"/>
      <c r="Z66" s="22"/>
      <c r="AA66" s="92"/>
      <c r="AB66" s="8"/>
      <c r="AC66" s="92"/>
      <c r="AD66" s="22"/>
      <c r="AE66" s="34">
        <f>IF('[1]Validation flags'!$B$3="Thames Water", IF( H66 = 1, 0, 1),0)</f>
        <v>0</v>
      </c>
      <c r="AF66" s="34">
        <f>IF('[1]Validation flags'!$B$3="Thames Water", IF( I66 = 1, 0, 1),0)</f>
        <v>0</v>
      </c>
      <c r="AG66" s="34">
        <f>IF('[1]Validation flags'!$B$3="Thames Water", IF( J66 = 1, 0, 1),0)</f>
        <v>0</v>
      </c>
      <c r="AH66" s="34">
        <f>IF('[1]Validation flags'!$B$3="Thames Water", IF( K66 = 1, 0, 1),0)</f>
        <v>0</v>
      </c>
      <c r="AI66" s="34">
        <f>IF('[1]Validation flags'!$B$3="Thames Water", IF( L66 = 1, 0, 1),0)</f>
        <v>0</v>
      </c>
      <c r="AJ66" s="92"/>
    </row>
    <row r="67" spans="2:36" ht="15" thickBot="1" x14ac:dyDescent="0.25">
      <c r="B67" s="9"/>
      <c r="C67" s="9"/>
      <c r="D67" s="9"/>
      <c r="E67" s="9"/>
      <c r="F67" s="9"/>
      <c r="G67" s="10"/>
      <c r="H67" s="9"/>
      <c r="I67" s="9"/>
      <c r="J67" s="9"/>
      <c r="K67" s="9"/>
      <c r="L67" s="9"/>
      <c r="M67" s="10"/>
      <c r="N67" s="41"/>
      <c r="O67" s="41"/>
      <c r="Q67" s="23"/>
      <c r="R67" s="23"/>
      <c r="T67" s="106"/>
      <c r="U67" s="22"/>
      <c r="V67" s="22"/>
      <c r="W67" s="22"/>
      <c r="X67" s="22"/>
      <c r="Y67" s="22"/>
      <c r="Z67" s="22"/>
      <c r="AA67" s="106"/>
      <c r="AB67" s="8"/>
      <c r="AC67" s="106"/>
      <c r="AD67" s="22"/>
      <c r="AE67" s="22"/>
      <c r="AF67" s="22"/>
      <c r="AG67" s="22"/>
      <c r="AH67" s="22"/>
      <c r="AI67" s="22"/>
      <c r="AJ67" s="106"/>
    </row>
    <row r="68" spans="2:36" ht="15" thickBot="1" x14ac:dyDescent="0.25">
      <c r="B68" s="24" t="s">
        <v>149</v>
      </c>
      <c r="C68" s="25" t="s">
        <v>150</v>
      </c>
      <c r="D68" s="9"/>
      <c r="E68" s="9"/>
      <c r="F68" s="9"/>
      <c r="G68" s="10"/>
      <c r="H68" s="9"/>
      <c r="I68" s="9"/>
      <c r="J68" s="9"/>
      <c r="K68" s="9"/>
      <c r="L68" s="9"/>
      <c r="M68" s="10"/>
      <c r="N68" s="41"/>
      <c r="O68" s="41"/>
      <c r="Q68" s="23"/>
      <c r="R68" s="23"/>
      <c r="T68" s="106"/>
      <c r="U68" s="22"/>
      <c r="V68" s="22"/>
      <c r="W68" s="22"/>
      <c r="X68" s="22"/>
      <c r="Y68" s="22"/>
      <c r="Z68" s="22"/>
      <c r="AA68" s="106"/>
      <c r="AB68" s="8"/>
      <c r="AC68" s="106"/>
      <c r="AD68" s="22"/>
      <c r="AE68" s="22"/>
      <c r="AF68" s="22"/>
      <c r="AG68" s="22"/>
      <c r="AH68" s="22"/>
      <c r="AI68" s="22"/>
      <c r="AJ68" s="106"/>
    </row>
    <row r="69" spans="2:36" x14ac:dyDescent="0.2">
      <c r="B69" s="26">
        <v>54</v>
      </c>
      <c r="C69" s="107" t="s">
        <v>151</v>
      </c>
      <c r="D69" s="28" t="s">
        <v>152</v>
      </c>
      <c r="E69" s="29" t="s">
        <v>26</v>
      </c>
      <c r="F69" s="70">
        <v>3</v>
      </c>
      <c r="G69" s="42"/>
      <c r="H69" s="108">
        <v>2.4419099999999999E-2</v>
      </c>
      <c r="I69" s="109">
        <v>2.49067E-2</v>
      </c>
      <c r="J69" s="109">
        <v>2.5405799999999999E-2</v>
      </c>
      <c r="K69" s="109">
        <v>2.5914100000000002E-2</v>
      </c>
      <c r="L69" s="110">
        <v>2.64316E-2</v>
      </c>
      <c r="M69" s="42"/>
      <c r="N69" s="32"/>
      <c r="O69" s="33"/>
      <c r="Q69" s="23">
        <f xml:space="preserve"> IF( SUM( U69:Z69 ) = 0, 0,$U$5 )</f>
        <v>0</v>
      </c>
      <c r="R69" s="23"/>
      <c r="T69" s="6"/>
      <c r="U69" s="22"/>
      <c r="V69" s="34">
        <f xml:space="preserve"> IF( ISNUMBER(H69), 0, 1 )</f>
        <v>0</v>
      </c>
      <c r="W69" s="34">
        <f xml:space="preserve"> IF( ISNUMBER(I69), 0, 1 )</f>
        <v>0</v>
      </c>
      <c r="X69" s="34">
        <f xml:space="preserve"> IF( ISNUMBER(J69), 0, 1 )</f>
        <v>0</v>
      </c>
      <c r="Y69" s="34">
        <f xml:space="preserve"> IF( ISNUMBER(K69), 0, 1 )</f>
        <v>0</v>
      </c>
      <c r="Z69" s="34">
        <f xml:space="preserve"> IF( ISNUMBER(L69), 0, 1 )</f>
        <v>0</v>
      </c>
      <c r="AA69" s="106"/>
      <c r="AB69" s="8"/>
      <c r="AC69" s="6"/>
      <c r="AD69" s="22"/>
      <c r="AE69" s="22"/>
      <c r="AF69" s="22"/>
      <c r="AG69" s="22"/>
      <c r="AH69" s="22"/>
      <c r="AI69" s="22"/>
      <c r="AJ69" s="106"/>
    </row>
    <row r="70" spans="2:36" x14ac:dyDescent="0.2">
      <c r="B70" s="35">
        <v>55</v>
      </c>
      <c r="C70" s="36" t="s">
        <v>153</v>
      </c>
      <c r="D70" s="37" t="s">
        <v>154</v>
      </c>
      <c r="E70" s="38" t="s">
        <v>26</v>
      </c>
      <c r="F70" s="75">
        <v>3</v>
      </c>
      <c r="G70" s="42"/>
      <c r="H70" s="111">
        <v>0.46820970000000001</v>
      </c>
      <c r="I70" s="112">
        <v>0.47755890000000001</v>
      </c>
      <c r="J70" s="112">
        <v>0.48712859999999997</v>
      </c>
      <c r="K70" s="112">
        <v>0.4968747</v>
      </c>
      <c r="L70" s="113">
        <v>0.50679720000000006</v>
      </c>
      <c r="M70" s="42"/>
      <c r="N70" s="79"/>
      <c r="O70" s="80"/>
      <c r="Q70" s="23">
        <f t="shared" ref="Q70:Q83" si="6" xml:space="preserve"> IF( SUM( U70:Z70 ) = 0, 0,$U$5 )</f>
        <v>0</v>
      </c>
      <c r="R70" s="23"/>
      <c r="T70" s="6"/>
      <c r="U70" s="22"/>
      <c r="V70" s="34">
        <f t="shared" ref="V70:Z80" si="7" xml:space="preserve"> IF( ISNUMBER(H70), 0, 1 )</f>
        <v>0</v>
      </c>
      <c r="W70" s="34">
        <f t="shared" si="7"/>
        <v>0</v>
      </c>
      <c r="X70" s="34">
        <f t="shared" si="7"/>
        <v>0</v>
      </c>
      <c r="Y70" s="34">
        <f t="shared" si="7"/>
        <v>0</v>
      </c>
      <c r="Z70" s="34">
        <f t="shared" si="7"/>
        <v>0</v>
      </c>
      <c r="AA70" s="106"/>
      <c r="AB70" s="8"/>
      <c r="AC70" s="6"/>
      <c r="AD70" s="22"/>
      <c r="AE70" s="22"/>
      <c r="AF70" s="22"/>
      <c r="AG70" s="22"/>
      <c r="AH70" s="22"/>
      <c r="AI70" s="22"/>
      <c r="AJ70" s="106"/>
    </row>
    <row r="71" spans="2:36" x14ac:dyDescent="0.2">
      <c r="B71" s="35">
        <v>56</v>
      </c>
      <c r="C71" s="36" t="s">
        <v>155</v>
      </c>
      <c r="D71" s="37" t="s">
        <v>156</v>
      </c>
      <c r="E71" s="38" t="s">
        <v>26</v>
      </c>
      <c r="F71" s="75">
        <v>3</v>
      </c>
      <c r="G71" s="42"/>
      <c r="H71" s="114">
        <v>0.83237280000000002</v>
      </c>
      <c r="I71" s="115">
        <v>0.84899360000000001</v>
      </c>
      <c r="J71" s="115">
        <v>0.86600639999999995</v>
      </c>
      <c r="K71" s="115">
        <v>0.88333280000000003</v>
      </c>
      <c r="L71" s="116">
        <v>0.90097280000000002</v>
      </c>
      <c r="M71" s="42"/>
      <c r="N71" s="79"/>
      <c r="O71" s="80"/>
      <c r="Q71" s="23">
        <f t="shared" si="6"/>
        <v>0</v>
      </c>
      <c r="R71" s="23"/>
      <c r="T71" s="6"/>
      <c r="U71" s="22"/>
      <c r="V71" s="34">
        <f>IF('[1]Validation flags'!$H$3=1,0, IF( ISNUMBER(H71), 0, 1 ))</f>
        <v>0</v>
      </c>
      <c r="W71" s="34">
        <f>IF('[1]Validation flags'!$H$3=1,0, IF( ISNUMBER(I71), 0, 1 ))</f>
        <v>0</v>
      </c>
      <c r="X71" s="34">
        <f>IF('[1]Validation flags'!$H$3=1,0, IF( ISNUMBER(J71), 0, 1 ))</f>
        <v>0</v>
      </c>
      <c r="Y71" s="34">
        <f>IF('[1]Validation flags'!$H$3=1,0, IF( ISNUMBER(K71), 0, 1 ))</f>
        <v>0</v>
      </c>
      <c r="Z71" s="34">
        <f>IF('[1]Validation flags'!$H$3=1,0, IF( ISNUMBER(L71), 0, 1 ))</f>
        <v>0</v>
      </c>
      <c r="AA71" s="106"/>
      <c r="AB71" s="8"/>
      <c r="AC71" s="6"/>
      <c r="AD71" s="22"/>
      <c r="AE71" s="22"/>
      <c r="AF71" s="22"/>
      <c r="AG71" s="22"/>
      <c r="AH71" s="22"/>
      <c r="AI71" s="22"/>
      <c r="AJ71" s="106"/>
    </row>
    <row r="72" spans="2:36" x14ac:dyDescent="0.2">
      <c r="B72" s="35">
        <v>57</v>
      </c>
      <c r="C72" s="36" t="s">
        <v>157</v>
      </c>
      <c r="D72" s="37" t="s">
        <v>158</v>
      </c>
      <c r="E72" s="38" t="s">
        <v>26</v>
      </c>
      <c r="F72" s="75">
        <v>3</v>
      </c>
      <c r="G72" s="42"/>
      <c r="H72" s="114">
        <v>5.5208399999999998E-2</v>
      </c>
      <c r="I72" s="115">
        <v>5.6310800000000001E-2</v>
      </c>
      <c r="J72" s="115">
        <v>5.7439199999999996E-2</v>
      </c>
      <c r="K72" s="115">
        <v>5.8588399999999999E-2</v>
      </c>
      <c r="L72" s="116">
        <v>5.9758399999999996E-2</v>
      </c>
      <c r="M72" s="42"/>
      <c r="N72" s="79"/>
      <c r="O72" s="80"/>
      <c r="Q72" s="23">
        <f t="shared" si="6"/>
        <v>0</v>
      </c>
      <c r="R72" s="23"/>
      <c r="T72" s="6"/>
      <c r="U72" s="22"/>
      <c r="V72" s="34">
        <f>IF('[1]Validation flags'!$H$3=1,0, IF( ISNUMBER(H72), 0, 1 ))</f>
        <v>0</v>
      </c>
      <c r="W72" s="34">
        <f>IF('[1]Validation flags'!$H$3=1,0, IF( ISNUMBER(I72), 0, 1 ))</f>
        <v>0</v>
      </c>
      <c r="X72" s="34">
        <f>IF('[1]Validation flags'!$H$3=1,0, IF( ISNUMBER(J72), 0, 1 ))</f>
        <v>0</v>
      </c>
      <c r="Y72" s="34">
        <f>IF('[1]Validation flags'!$H$3=1,0, IF( ISNUMBER(K72), 0, 1 ))</f>
        <v>0</v>
      </c>
      <c r="Z72" s="34">
        <f>IF('[1]Validation flags'!$H$3=1,0, IF( ISNUMBER(L72), 0, 1 ))</f>
        <v>0</v>
      </c>
      <c r="AA72" s="106"/>
      <c r="AB72" s="8"/>
      <c r="AC72" s="6"/>
      <c r="AD72" s="22"/>
      <c r="AE72" s="22"/>
      <c r="AF72" s="22"/>
      <c r="AG72" s="22"/>
      <c r="AH72" s="22"/>
      <c r="AI72" s="22"/>
      <c r="AJ72" s="106"/>
    </row>
    <row r="73" spans="2:36" x14ac:dyDescent="0.2">
      <c r="B73" s="35">
        <v>58</v>
      </c>
      <c r="C73" s="36" t="s">
        <v>159</v>
      </c>
      <c r="D73" s="37" t="s">
        <v>160</v>
      </c>
      <c r="E73" s="38" t="s">
        <v>26</v>
      </c>
      <c r="F73" s="75">
        <v>3</v>
      </c>
      <c r="G73" s="42"/>
      <c r="H73" s="114"/>
      <c r="I73" s="115"/>
      <c r="J73" s="115"/>
      <c r="K73" s="115"/>
      <c r="L73" s="116"/>
      <c r="M73" s="42"/>
      <c r="N73" s="79"/>
      <c r="O73" s="80"/>
      <c r="Q73" s="23">
        <f t="shared" si="6"/>
        <v>0</v>
      </c>
      <c r="R73" s="23"/>
      <c r="T73" s="6"/>
      <c r="U73" s="22"/>
      <c r="V73" s="34">
        <f>IF('[1]Validation flags'!$B$3="Thames Water", IF( ISNUMBER(H73), 0, 1 ),0)</f>
        <v>0</v>
      </c>
      <c r="W73" s="34">
        <f>IF('[1]Validation flags'!$B$3="Thames Water", IF( ISNUMBER(I73), 0, 1 ),0)</f>
        <v>0</v>
      </c>
      <c r="X73" s="34">
        <f>IF('[1]Validation flags'!$B$3="Thames Water", IF( ISNUMBER(J73), 0, 1 ),0)</f>
        <v>0</v>
      </c>
      <c r="Y73" s="34">
        <f>IF('[1]Validation flags'!$B$3="Thames Water", IF( ISNUMBER(K73), 0, 1 ),0)</f>
        <v>0</v>
      </c>
      <c r="Z73" s="34">
        <f>IF('[1]Validation flags'!$B$3="Thames Water", IF( ISNUMBER(L73), 0, 1 ),0)</f>
        <v>0</v>
      </c>
      <c r="AA73" s="106"/>
      <c r="AB73" s="8"/>
      <c r="AC73" s="6"/>
      <c r="AD73" s="22"/>
      <c r="AE73" s="22"/>
      <c r="AF73" s="22"/>
      <c r="AG73" s="22"/>
      <c r="AH73" s="22"/>
      <c r="AI73" s="22"/>
      <c r="AJ73" s="106"/>
    </row>
    <row r="74" spans="2:36" x14ac:dyDescent="0.2">
      <c r="B74" s="35">
        <v>59</v>
      </c>
      <c r="C74" s="48" t="s">
        <v>161</v>
      </c>
      <c r="D74" s="37" t="s">
        <v>162</v>
      </c>
      <c r="E74" s="38" t="s">
        <v>26</v>
      </c>
      <c r="F74" s="75">
        <v>3</v>
      </c>
      <c r="G74" s="42"/>
      <c r="H74" s="111">
        <v>0</v>
      </c>
      <c r="I74" s="111">
        <v>0</v>
      </c>
      <c r="J74" s="111">
        <v>0</v>
      </c>
      <c r="K74" s="111">
        <v>0</v>
      </c>
      <c r="L74" s="111">
        <v>0</v>
      </c>
      <c r="M74" s="42"/>
      <c r="N74" s="79"/>
      <c r="O74" s="80"/>
      <c r="Q74" s="23">
        <f t="shared" si="6"/>
        <v>0</v>
      </c>
      <c r="R74" s="23"/>
      <c r="T74" s="6"/>
      <c r="U74" s="22"/>
      <c r="V74" s="34">
        <f t="shared" si="7"/>
        <v>0</v>
      </c>
      <c r="W74" s="34">
        <f t="shared" si="7"/>
        <v>0</v>
      </c>
      <c r="X74" s="34">
        <f t="shared" si="7"/>
        <v>0</v>
      </c>
      <c r="Y74" s="34">
        <f t="shared" si="7"/>
        <v>0</v>
      </c>
      <c r="Z74" s="34">
        <f t="shared" si="7"/>
        <v>0</v>
      </c>
      <c r="AA74" s="106"/>
      <c r="AB74" s="8"/>
      <c r="AC74" s="6"/>
      <c r="AD74" s="22"/>
      <c r="AE74" s="22"/>
      <c r="AF74" s="22"/>
      <c r="AG74" s="22"/>
      <c r="AH74" s="22"/>
      <c r="AI74" s="22"/>
      <c r="AJ74" s="106"/>
    </row>
    <row r="75" spans="2:36" x14ac:dyDescent="0.2">
      <c r="B75" s="35">
        <v>60</v>
      </c>
      <c r="C75" s="36" t="s">
        <v>163</v>
      </c>
      <c r="D75" s="37" t="s">
        <v>164</v>
      </c>
      <c r="E75" s="38" t="s">
        <v>26</v>
      </c>
      <c r="F75" s="75">
        <v>3</v>
      </c>
      <c r="G75" s="42"/>
      <c r="H75" s="111">
        <v>0</v>
      </c>
      <c r="I75" s="111">
        <v>0</v>
      </c>
      <c r="J75" s="111">
        <v>0</v>
      </c>
      <c r="K75" s="111">
        <v>0</v>
      </c>
      <c r="L75" s="111">
        <v>0</v>
      </c>
      <c r="M75" s="42"/>
      <c r="N75" s="79"/>
      <c r="O75" s="80"/>
      <c r="Q75" s="23">
        <f t="shared" si="6"/>
        <v>0</v>
      </c>
      <c r="R75" s="23"/>
      <c r="T75" s="6"/>
      <c r="U75" s="22"/>
      <c r="V75" s="34">
        <f t="shared" si="7"/>
        <v>0</v>
      </c>
      <c r="W75" s="34">
        <f t="shared" si="7"/>
        <v>0</v>
      </c>
      <c r="X75" s="34">
        <f t="shared" si="7"/>
        <v>0</v>
      </c>
      <c r="Y75" s="34">
        <f t="shared" si="7"/>
        <v>0</v>
      </c>
      <c r="Z75" s="34">
        <f t="shared" si="7"/>
        <v>0</v>
      </c>
      <c r="AA75" s="106"/>
      <c r="AB75" s="8"/>
      <c r="AC75" s="6"/>
      <c r="AD75" s="22"/>
      <c r="AE75" s="22"/>
      <c r="AF75" s="22"/>
      <c r="AG75" s="22"/>
      <c r="AH75" s="22"/>
      <c r="AI75" s="22"/>
      <c r="AJ75" s="106"/>
    </row>
    <row r="76" spans="2:36" x14ac:dyDescent="0.2">
      <c r="B76" s="35">
        <v>61</v>
      </c>
      <c r="C76" s="36" t="s">
        <v>165</v>
      </c>
      <c r="D76" s="37" t="s">
        <v>166</v>
      </c>
      <c r="E76" s="38" t="s">
        <v>26</v>
      </c>
      <c r="F76" s="75">
        <v>3</v>
      </c>
      <c r="G76" s="42"/>
      <c r="H76" s="114">
        <v>0</v>
      </c>
      <c r="I76" s="114">
        <v>0</v>
      </c>
      <c r="J76" s="114">
        <v>0</v>
      </c>
      <c r="K76" s="114">
        <v>0</v>
      </c>
      <c r="L76" s="114">
        <v>0</v>
      </c>
      <c r="M76" s="42"/>
      <c r="N76" s="79"/>
      <c r="O76" s="80"/>
      <c r="Q76" s="23">
        <f t="shared" si="6"/>
        <v>0</v>
      </c>
      <c r="R76" s="23"/>
      <c r="T76" s="6"/>
      <c r="U76" s="22"/>
      <c r="V76" s="34">
        <f>IF('[1]Validation flags'!$H$3=1,0, IF( ISNUMBER(H76), 0, 1 ))</f>
        <v>0</v>
      </c>
      <c r="W76" s="34">
        <f>IF('[1]Validation flags'!$H$3=1,0, IF( ISNUMBER(I76), 0, 1 ))</f>
        <v>0</v>
      </c>
      <c r="X76" s="34">
        <f>IF('[1]Validation flags'!$H$3=1,0, IF( ISNUMBER(J76), 0, 1 ))</f>
        <v>0</v>
      </c>
      <c r="Y76" s="34">
        <f>IF('[1]Validation flags'!$H$3=1,0, IF( ISNUMBER(K76), 0, 1 ))</f>
        <v>0</v>
      </c>
      <c r="Z76" s="34">
        <f>IF('[1]Validation flags'!$H$3=1,0, IF( ISNUMBER(L76), 0, 1 ))</f>
        <v>0</v>
      </c>
      <c r="AA76" s="106"/>
      <c r="AB76" s="8"/>
      <c r="AC76" s="6"/>
      <c r="AD76" s="22"/>
      <c r="AE76" s="22"/>
      <c r="AF76" s="22"/>
      <c r="AG76" s="22"/>
      <c r="AH76" s="22"/>
      <c r="AI76" s="22"/>
      <c r="AJ76" s="106"/>
    </row>
    <row r="77" spans="2:36" x14ac:dyDescent="0.2">
      <c r="B77" s="35">
        <v>62</v>
      </c>
      <c r="C77" s="36" t="s">
        <v>167</v>
      </c>
      <c r="D77" s="37" t="s">
        <v>168</v>
      </c>
      <c r="E77" s="38" t="s">
        <v>26</v>
      </c>
      <c r="F77" s="75">
        <v>3</v>
      </c>
      <c r="G77" s="42"/>
      <c r="H77" s="114">
        <v>0</v>
      </c>
      <c r="I77" s="114">
        <v>0</v>
      </c>
      <c r="J77" s="114">
        <v>0</v>
      </c>
      <c r="K77" s="114">
        <v>0</v>
      </c>
      <c r="L77" s="114">
        <v>0</v>
      </c>
      <c r="M77" s="42"/>
      <c r="N77" s="79"/>
      <c r="O77" s="80"/>
      <c r="Q77" s="23">
        <f t="shared" si="6"/>
        <v>0</v>
      </c>
      <c r="R77" s="23"/>
      <c r="T77" s="6"/>
      <c r="U77" s="22"/>
      <c r="V77" s="34">
        <f>IF('[1]Validation flags'!$H$3=1,0, IF( ISNUMBER(H77), 0, 1 ))</f>
        <v>0</v>
      </c>
      <c r="W77" s="34">
        <f>IF('[1]Validation flags'!$H$3=1,0, IF( ISNUMBER(I77), 0, 1 ))</f>
        <v>0</v>
      </c>
      <c r="X77" s="34">
        <f>IF('[1]Validation flags'!$H$3=1,0, IF( ISNUMBER(J77), 0, 1 ))</f>
        <v>0</v>
      </c>
      <c r="Y77" s="34">
        <f>IF('[1]Validation flags'!$H$3=1,0, IF( ISNUMBER(K77), 0, 1 ))</f>
        <v>0</v>
      </c>
      <c r="Z77" s="34">
        <f>IF('[1]Validation flags'!$H$3=1,0, IF( ISNUMBER(L77), 0, 1 ))</f>
        <v>0</v>
      </c>
      <c r="AA77" s="106"/>
      <c r="AB77" s="8"/>
      <c r="AC77" s="6"/>
      <c r="AD77" s="22"/>
      <c r="AE77" s="22"/>
      <c r="AF77" s="22"/>
      <c r="AG77" s="22"/>
      <c r="AH77" s="22"/>
      <c r="AI77" s="22"/>
      <c r="AJ77" s="106"/>
    </row>
    <row r="78" spans="2:36" x14ac:dyDescent="0.2">
      <c r="B78" s="35">
        <v>63</v>
      </c>
      <c r="C78" s="36" t="s">
        <v>169</v>
      </c>
      <c r="D78" s="37" t="s">
        <v>170</v>
      </c>
      <c r="E78" s="38" t="s">
        <v>26</v>
      </c>
      <c r="F78" s="75">
        <v>3</v>
      </c>
      <c r="G78" s="42"/>
      <c r="H78" s="114"/>
      <c r="I78" s="115"/>
      <c r="J78" s="115"/>
      <c r="K78" s="115"/>
      <c r="L78" s="116"/>
      <c r="M78" s="42"/>
      <c r="N78" s="79"/>
      <c r="O78" s="80"/>
      <c r="Q78" s="23">
        <f t="shared" si="6"/>
        <v>0</v>
      </c>
      <c r="R78" s="23"/>
      <c r="T78" s="6"/>
      <c r="U78" s="22"/>
      <c r="V78" s="34">
        <f>IF('[1]Validation flags'!$B$3="Thames Water", IF( ISNUMBER(H78), 0, 1 ),0)</f>
        <v>0</v>
      </c>
      <c r="W78" s="34">
        <f>IF('[1]Validation flags'!$B$3="Thames Water", IF( ISNUMBER(I78), 0, 1 ),0)</f>
        <v>0</v>
      </c>
      <c r="X78" s="34">
        <f>IF('[1]Validation flags'!$B$3="Thames Water", IF( ISNUMBER(J78), 0, 1 ),0)</f>
        <v>0</v>
      </c>
      <c r="Y78" s="34">
        <f>IF('[1]Validation flags'!$B$3="Thames Water", IF( ISNUMBER(K78), 0, 1 ),0)</f>
        <v>0</v>
      </c>
      <c r="Z78" s="34">
        <f>IF('[1]Validation flags'!$B$3="Thames Water", IF( ISNUMBER(L78), 0, 1 ),0)</f>
        <v>0</v>
      </c>
      <c r="AA78" s="6"/>
      <c r="AB78" s="8"/>
      <c r="AC78" s="6"/>
      <c r="AD78" s="22"/>
      <c r="AE78" s="22"/>
      <c r="AF78" s="22"/>
      <c r="AG78" s="22"/>
      <c r="AH78" s="22"/>
      <c r="AI78" s="22"/>
      <c r="AJ78" s="6"/>
    </row>
    <row r="79" spans="2:36" x14ac:dyDescent="0.2">
      <c r="B79" s="35">
        <v>64</v>
      </c>
      <c r="C79" s="36" t="s">
        <v>171</v>
      </c>
      <c r="D79" s="37" t="s">
        <v>172</v>
      </c>
      <c r="E79" s="38" t="s">
        <v>26</v>
      </c>
      <c r="F79" s="75">
        <v>3</v>
      </c>
      <c r="G79" s="42"/>
      <c r="H79" s="111">
        <v>0</v>
      </c>
      <c r="I79" s="111">
        <v>0</v>
      </c>
      <c r="J79" s="111">
        <v>0</v>
      </c>
      <c r="K79" s="111">
        <v>0</v>
      </c>
      <c r="L79" s="111">
        <v>0</v>
      </c>
      <c r="M79" s="42"/>
      <c r="N79" s="79"/>
      <c r="O79" s="80"/>
      <c r="Q79" s="23">
        <f t="shared" si="6"/>
        <v>0</v>
      </c>
      <c r="R79" s="23"/>
      <c r="T79" s="6"/>
      <c r="U79" s="22"/>
      <c r="V79" s="34">
        <f t="shared" si="7"/>
        <v>0</v>
      </c>
      <c r="W79" s="34">
        <f t="shared" si="7"/>
        <v>0</v>
      </c>
      <c r="X79" s="34">
        <f t="shared" si="7"/>
        <v>0</v>
      </c>
      <c r="Y79" s="34">
        <f t="shared" si="7"/>
        <v>0</v>
      </c>
      <c r="Z79" s="34">
        <f t="shared" si="7"/>
        <v>0</v>
      </c>
      <c r="AA79" s="6"/>
      <c r="AB79" s="8"/>
      <c r="AC79" s="6"/>
      <c r="AD79" s="22"/>
      <c r="AE79" s="22"/>
      <c r="AF79" s="22"/>
      <c r="AG79" s="22"/>
      <c r="AH79" s="22"/>
      <c r="AI79" s="22"/>
      <c r="AJ79" s="6"/>
    </row>
    <row r="80" spans="2:36" x14ac:dyDescent="0.2">
      <c r="B80" s="35">
        <v>65</v>
      </c>
      <c r="C80" s="36" t="s">
        <v>173</v>
      </c>
      <c r="D80" s="37" t="s">
        <v>174</v>
      </c>
      <c r="E80" s="38" t="s">
        <v>26</v>
      </c>
      <c r="F80" s="75">
        <v>3</v>
      </c>
      <c r="G80" s="42"/>
      <c r="H80" s="111">
        <v>0</v>
      </c>
      <c r="I80" s="111">
        <v>0</v>
      </c>
      <c r="J80" s="111">
        <v>0</v>
      </c>
      <c r="K80" s="111">
        <v>0</v>
      </c>
      <c r="L80" s="111">
        <v>0</v>
      </c>
      <c r="M80" s="42"/>
      <c r="N80" s="79"/>
      <c r="O80" s="80"/>
      <c r="Q80" s="23">
        <f t="shared" si="6"/>
        <v>0</v>
      </c>
      <c r="R80" s="23"/>
      <c r="T80" s="6"/>
      <c r="U80" s="22"/>
      <c r="V80" s="34">
        <f t="shared" si="7"/>
        <v>0</v>
      </c>
      <c r="W80" s="34">
        <f t="shared" si="7"/>
        <v>0</v>
      </c>
      <c r="X80" s="34">
        <f t="shared" si="7"/>
        <v>0</v>
      </c>
      <c r="Y80" s="34">
        <f t="shared" si="7"/>
        <v>0</v>
      </c>
      <c r="Z80" s="34">
        <f t="shared" si="7"/>
        <v>0</v>
      </c>
      <c r="AA80" s="6"/>
      <c r="AB80" s="8"/>
      <c r="AC80" s="6"/>
      <c r="AD80" s="22"/>
      <c r="AE80" s="22"/>
      <c r="AF80" s="22"/>
      <c r="AG80" s="22"/>
      <c r="AH80" s="22"/>
      <c r="AI80" s="22"/>
      <c r="AJ80" s="6"/>
    </row>
    <row r="81" spans="2:36" x14ac:dyDescent="0.2">
      <c r="B81" s="35">
        <v>66</v>
      </c>
      <c r="C81" s="36" t="s">
        <v>175</v>
      </c>
      <c r="D81" s="37" t="s">
        <v>176</v>
      </c>
      <c r="E81" s="38" t="s">
        <v>26</v>
      </c>
      <c r="F81" s="75">
        <v>3</v>
      </c>
      <c r="G81" s="42"/>
      <c r="H81" s="114">
        <v>0</v>
      </c>
      <c r="I81" s="114">
        <v>0</v>
      </c>
      <c r="J81" s="114">
        <v>0</v>
      </c>
      <c r="K81" s="114">
        <v>0</v>
      </c>
      <c r="L81" s="114">
        <v>0</v>
      </c>
      <c r="M81" s="42"/>
      <c r="N81" s="79"/>
      <c r="O81" s="80"/>
      <c r="Q81" s="23">
        <f t="shared" si="6"/>
        <v>0</v>
      </c>
      <c r="R81" s="23"/>
      <c r="T81" s="6"/>
      <c r="U81" s="22"/>
      <c r="V81" s="34">
        <f>IF('[1]Validation flags'!$H$3=1,0, IF( ISNUMBER(H81), 0, 1 ))</f>
        <v>0</v>
      </c>
      <c r="W81" s="34">
        <f>IF('[1]Validation flags'!$H$3=1,0, IF( ISNUMBER(I81), 0, 1 ))</f>
        <v>0</v>
      </c>
      <c r="X81" s="34">
        <f>IF('[1]Validation flags'!$H$3=1,0, IF( ISNUMBER(J81), 0, 1 ))</f>
        <v>0</v>
      </c>
      <c r="Y81" s="34">
        <f>IF('[1]Validation flags'!$H$3=1,0, IF( ISNUMBER(K81), 0, 1 ))</f>
        <v>0</v>
      </c>
      <c r="Z81" s="34">
        <f>IF('[1]Validation flags'!$H$3=1,0, IF( ISNUMBER(L81), 0, 1 ))</f>
        <v>0</v>
      </c>
      <c r="AA81" s="6"/>
      <c r="AB81" s="8"/>
      <c r="AC81" s="6"/>
      <c r="AD81" s="22"/>
      <c r="AE81" s="22"/>
      <c r="AF81" s="22"/>
      <c r="AG81" s="22"/>
      <c r="AH81" s="22"/>
      <c r="AI81" s="22"/>
      <c r="AJ81" s="6"/>
    </row>
    <row r="82" spans="2:36" x14ac:dyDescent="0.2">
      <c r="B82" s="35">
        <v>67</v>
      </c>
      <c r="C82" s="36" t="s">
        <v>177</v>
      </c>
      <c r="D82" s="37" t="s">
        <v>178</v>
      </c>
      <c r="E82" s="38" t="s">
        <v>26</v>
      </c>
      <c r="F82" s="75">
        <v>3</v>
      </c>
      <c r="G82" s="42"/>
      <c r="H82" s="114">
        <v>0</v>
      </c>
      <c r="I82" s="114">
        <v>0</v>
      </c>
      <c r="J82" s="114">
        <v>0</v>
      </c>
      <c r="K82" s="114">
        <v>0</v>
      </c>
      <c r="L82" s="114">
        <v>0</v>
      </c>
      <c r="M82" s="42"/>
      <c r="N82" s="79"/>
      <c r="O82" s="80"/>
      <c r="Q82" s="23">
        <f t="shared" si="6"/>
        <v>0</v>
      </c>
      <c r="R82" s="23"/>
      <c r="T82" s="6"/>
      <c r="U82" s="22"/>
      <c r="V82" s="34">
        <f>IF('[1]Validation flags'!$H$3=1,0, IF( ISNUMBER(H82), 0, 1 ))</f>
        <v>0</v>
      </c>
      <c r="W82" s="34">
        <f>IF('[1]Validation flags'!$H$3=1,0, IF( ISNUMBER(I82), 0, 1 ))</f>
        <v>0</v>
      </c>
      <c r="X82" s="34">
        <f>IF('[1]Validation flags'!$H$3=1,0, IF( ISNUMBER(J82), 0, 1 ))</f>
        <v>0</v>
      </c>
      <c r="Y82" s="34">
        <f>IF('[1]Validation flags'!$H$3=1,0, IF( ISNUMBER(K82), 0, 1 ))</f>
        <v>0</v>
      </c>
      <c r="Z82" s="34">
        <f>IF('[1]Validation flags'!$H$3=1,0, IF( ISNUMBER(L82), 0, 1 ))</f>
        <v>0</v>
      </c>
      <c r="AA82" s="6"/>
      <c r="AB82" s="8"/>
      <c r="AC82" s="6"/>
      <c r="AD82" s="22"/>
      <c r="AE82" s="22"/>
      <c r="AF82" s="22"/>
      <c r="AG82" s="22"/>
      <c r="AH82" s="22"/>
      <c r="AI82" s="22"/>
      <c r="AJ82" s="6"/>
    </row>
    <row r="83" spans="2:36" ht="15" thickBot="1" x14ac:dyDescent="0.25">
      <c r="B83" s="98">
        <v>68</v>
      </c>
      <c r="C83" s="99" t="s">
        <v>179</v>
      </c>
      <c r="D83" s="100" t="s">
        <v>180</v>
      </c>
      <c r="E83" s="101" t="s">
        <v>26</v>
      </c>
      <c r="F83" s="102">
        <v>3</v>
      </c>
      <c r="G83" s="42"/>
      <c r="H83" s="117"/>
      <c r="I83" s="118"/>
      <c r="J83" s="118"/>
      <c r="K83" s="118"/>
      <c r="L83" s="119"/>
      <c r="M83" s="42"/>
      <c r="N83" s="64"/>
      <c r="O83" s="65"/>
      <c r="Q83" s="23">
        <f t="shared" si="6"/>
        <v>0</v>
      </c>
      <c r="R83" s="23"/>
      <c r="T83" s="6"/>
      <c r="U83" s="22"/>
      <c r="V83" s="34">
        <f>IF('[1]Validation flags'!$B$3="Thames Water", IF( ISNUMBER(H83), 0, 1 ),0)</f>
        <v>0</v>
      </c>
      <c r="W83" s="34">
        <f>IF('[1]Validation flags'!$B$3="Thames Water", IF( ISNUMBER(I83), 0, 1 ),0)</f>
        <v>0</v>
      </c>
      <c r="X83" s="34">
        <f>IF('[1]Validation flags'!$B$3="Thames Water", IF( ISNUMBER(J83), 0, 1 ),0)</f>
        <v>0</v>
      </c>
      <c r="Y83" s="34">
        <f>IF('[1]Validation flags'!$B$3="Thames Water", IF( ISNUMBER(K83), 0, 1 ),0)</f>
        <v>0</v>
      </c>
      <c r="Z83" s="34">
        <f>IF('[1]Validation flags'!$B$3="Thames Water", IF( ISNUMBER(L83), 0, 1 ),0)</f>
        <v>0</v>
      </c>
      <c r="AA83" s="6"/>
      <c r="AB83" s="8"/>
      <c r="AC83" s="6"/>
      <c r="AD83" s="22"/>
      <c r="AE83" s="22"/>
      <c r="AF83" s="22"/>
      <c r="AG83" s="22"/>
      <c r="AH83" s="22"/>
      <c r="AI83" s="22"/>
      <c r="AJ83" s="6"/>
    </row>
    <row r="84" spans="2:36" ht="15" thickBot="1" x14ac:dyDescent="0.25">
      <c r="B84" s="120"/>
      <c r="C84" s="121"/>
      <c r="D84" s="122"/>
      <c r="E84" s="122"/>
      <c r="F84" s="122"/>
      <c r="G84" s="63"/>
      <c r="H84" s="63"/>
      <c r="I84" s="63"/>
      <c r="J84" s="63"/>
      <c r="K84" s="63"/>
      <c r="L84" s="63"/>
      <c r="M84" s="63"/>
      <c r="N84" s="41"/>
      <c r="O84" s="41"/>
      <c r="Q84" s="23"/>
      <c r="R84" s="23"/>
      <c r="T84" s="6"/>
      <c r="AA84" s="6"/>
      <c r="AB84" s="8"/>
      <c r="AC84" s="6"/>
      <c r="AJ84" s="6"/>
    </row>
    <row r="85" spans="2:36" ht="15" thickBot="1" x14ac:dyDescent="0.25">
      <c r="B85" s="24" t="s">
        <v>181</v>
      </c>
      <c r="C85" s="25" t="s">
        <v>182</v>
      </c>
      <c r="D85" s="9"/>
      <c r="E85" s="9"/>
      <c r="F85" s="9"/>
      <c r="G85" s="10"/>
      <c r="H85" s="9"/>
      <c r="I85" s="9"/>
      <c r="J85" s="9"/>
      <c r="K85" s="9"/>
      <c r="L85" s="9"/>
      <c r="M85" s="10"/>
      <c r="N85" s="41"/>
      <c r="O85" s="41"/>
      <c r="Q85" s="23"/>
      <c r="R85" s="23"/>
      <c r="T85" s="6"/>
      <c r="AA85" s="6"/>
      <c r="AB85" s="8"/>
      <c r="AC85" s="6"/>
      <c r="AJ85" s="6"/>
    </row>
    <row r="86" spans="2:36" x14ac:dyDescent="0.2">
      <c r="B86" s="26">
        <v>69</v>
      </c>
      <c r="C86" s="36" t="s">
        <v>183</v>
      </c>
      <c r="D86" s="28" t="s">
        <v>184</v>
      </c>
      <c r="E86" s="29" t="s">
        <v>26</v>
      </c>
      <c r="F86" s="70">
        <v>3</v>
      </c>
      <c r="G86" s="42"/>
      <c r="H86" s="108">
        <v>0.75900000000000001</v>
      </c>
      <c r="I86" s="109">
        <v>0.96499999999999997</v>
      </c>
      <c r="J86" s="109">
        <v>1.0549999999999999</v>
      </c>
      <c r="K86" s="109">
        <v>1.1160000000000001</v>
      </c>
      <c r="L86" s="110">
        <v>1.1679999999999999</v>
      </c>
      <c r="M86" s="42"/>
      <c r="N86" s="32"/>
      <c r="O86" s="33"/>
      <c r="Q86" s="23">
        <f xml:space="preserve"> IF( SUM( U86:Z86 ) = 0, 0,$U$5 )</f>
        <v>0</v>
      </c>
      <c r="R86" s="23"/>
      <c r="T86" s="6"/>
      <c r="U86" s="22"/>
      <c r="V86" s="34">
        <f xml:space="preserve"> IF( ISNUMBER(H86), 0, 1 )</f>
        <v>0</v>
      </c>
      <c r="W86" s="34">
        <f xml:space="preserve"> IF( ISNUMBER(I86), 0, 1 )</f>
        <v>0</v>
      </c>
      <c r="X86" s="34">
        <f xml:space="preserve"> IF( ISNUMBER(J86), 0, 1 )</f>
        <v>0</v>
      </c>
      <c r="Y86" s="34">
        <f xml:space="preserve"> IF( ISNUMBER(K86), 0, 1 )</f>
        <v>0</v>
      </c>
      <c r="Z86" s="34">
        <f xml:space="preserve"> IF( ISNUMBER(L86), 0, 1 )</f>
        <v>0</v>
      </c>
      <c r="AA86" s="6"/>
      <c r="AB86" s="8"/>
      <c r="AC86" s="6"/>
      <c r="AD86" s="22"/>
      <c r="AE86" s="22"/>
      <c r="AF86" s="22"/>
      <c r="AG86" s="22"/>
      <c r="AH86" s="22"/>
      <c r="AI86" s="22"/>
      <c r="AJ86" s="6"/>
    </row>
    <row r="87" spans="2:36" x14ac:dyDescent="0.2">
      <c r="B87" s="35">
        <v>70</v>
      </c>
      <c r="C87" s="36" t="s">
        <v>185</v>
      </c>
      <c r="D87" s="37" t="s">
        <v>186</v>
      </c>
      <c r="E87" s="38" t="s">
        <v>26</v>
      </c>
      <c r="F87" s="75">
        <v>3</v>
      </c>
      <c r="G87" s="42"/>
      <c r="H87" s="111">
        <v>10.4</v>
      </c>
      <c r="I87" s="112">
        <v>10.359</v>
      </c>
      <c r="J87" s="112">
        <v>10.734999999999999</v>
      </c>
      <c r="K87" s="112">
        <v>10.906000000000001</v>
      </c>
      <c r="L87" s="113">
        <v>10.996</v>
      </c>
      <c r="M87" s="42"/>
      <c r="N87" s="79"/>
      <c r="O87" s="80"/>
      <c r="Q87" s="23">
        <f t="shared" ref="Q87:Q95" si="8" xml:space="preserve"> IF( SUM( U87:Z87 ) = 0, 0,$U$5 )</f>
        <v>0</v>
      </c>
      <c r="R87" s="23"/>
      <c r="T87" s="6"/>
      <c r="U87" s="22"/>
      <c r="V87" s="34">
        <f t="shared" ref="V87:Z92" si="9" xml:space="preserve"> IF( ISNUMBER(H87), 0, 1 )</f>
        <v>0</v>
      </c>
      <c r="W87" s="34">
        <f t="shared" si="9"/>
        <v>0</v>
      </c>
      <c r="X87" s="34">
        <f t="shared" si="9"/>
        <v>0</v>
      </c>
      <c r="Y87" s="34">
        <f t="shared" si="9"/>
        <v>0</v>
      </c>
      <c r="Z87" s="34">
        <f t="shared" si="9"/>
        <v>0</v>
      </c>
      <c r="AA87" s="6"/>
      <c r="AB87" s="8"/>
      <c r="AC87" s="6"/>
      <c r="AD87" s="22"/>
      <c r="AE87" s="22"/>
      <c r="AF87" s="22"/>
      <c r="AG87" s="22"/>
      <c r="AH87" s="22"/>
      <c r="AI87" s="22"/>
      <c r="AJ87" s="6"/>
    </row>
    <row r="88" spans="2:36" x14ac:dyDescent="0.2">
      <c r="B88" s="35">
        <v>71</v>
      </c>
      <c r="C88" s="36" t="s">
        <v>187</v>
      </c>
      <c r="D88" s="37" t="s">
        <v>188</v>
      </c>
      <c r="E88" s="38" t="s">
        <v>26</v>
      </c>
      <c r="F88" s="75">
        <v>3</v>
      </c>
      <c r="G88" s="42"/>
      <c r="H88" s="114">
        <v>19.209</v>
      </c>
      <c r="I88" s="115">
        <v>21.055</v>
      </c>
      <c r="J88" s="115">
        <v>21.899000000000001</v>
      </c>
      <c r="K88" s="115">
        <v>22.917000000000002</v>
      </c>
      <c r="L88" s="116">
        <v>23.831</v>
      </c>
      <c r="M88" s="42"/>
      <c r="N88" s="79"/>
      <c r="O88" s="80"/>
      <c r="Q88" s="23">
        <f t="shared" si="8"/>
        <v>0</v>
      </c>
      <c r="R88" s="23"/>
      <c r="T88" s="6"/>
      <c r="U88" s="22"/>
      <c r="V88" s="34">
        <f>IF('[1]Validation flags'!$H$3=1,0, IF( ISNUMBER(H88), 0, 1 ))</f>
        <v>0</v>
      </c>
      <c r="W88" s="34">
        <f>IF('[1]Validation flags'!$H$3=1,0, IF( ISNUMBER(I88), 0, 1 ))</f>
        <v>0</v>
      </c>
      <c r="X88" s="34">
        <f>IF('[1]Validation flags'!$H$3=1,0, IF( ISNUMBER(J88), 0, 1 ))</f>
        <v>0</v>
      </c>
      <c r="Y88" s="34">
        <f>IF('[1]Validation flags'!$H$3=1,0, IF( ISNUMBER(K88), 0, 1 ))</f>
        <v>0</v>
      </c>
      <c r="Z88" s="34">
        <f>IF('[1]Validation flags'!$H$3=1,0, IF( ISNUMBER(L88), 0, 1 ))</f>
        <v>0</v>
      </c>
      <c r="AA88" s="6"/>
      <c r="AB88" s="8"/>
      <c r="AC88" s="6"/>
      <c r="AD88" s="22"/>
      <c r="AE88" s="22"/>
      <c r="AF88" s="22"/>
      <c r="AG88" s="22"/>
      <c r="AH88" s="22"/>
      <c r="AI88" s="22"/>
      <c r="AJ88" s="6"/>
    </row>
    <row r="89" spans="2:36" x14ac:dyDescent="0.2">
      <c r="B89" s="35">
        <v>72</v>
      </c>
      <c r="C89" s="36" t="s">
        <v>189</v>
      </c>
      <c r="D89" s="37" t="s">
        <v>190</v>
      </c>
      <c r="E89" s="38" t="s">
        <v>26</v>
      </c>
      <c r="F89" s="75">
        <v>3</v>
      </c>
      <c r="G89" s="42"/>
      <c r="H89" s="114">
        <v>1.329</v>
      </c>
      <c r="I89" s="115">
        <v>1.4930000000000001</v>
      </c>
      <c r="J89" s="115">
        <v>1.4430000000000001</v>
      </c>
      <c r="K89" s="115">
        <v>1.5609999999999999</v>
      </c>
      <c r="L89" s="116">
        <v>1.919</v>
      </c>
      <c r="M89" s="42"/>
      <c r="N89" s="79"/>
      <c r="O89" s="80"/>
      <c r="Q89" s="23">
        <f t="shared" si="8"/>
        <v>0</v>
      </c>
      <c r="R89" s="23"/>
      <c r="T89" s="6"/>
      <c r="U89" s="22"/>
      <c r="V89" s="34">
        <f>IF('[1]Validation flags'!$H$3=1,0, IF( ISNUMBER(H89), 0, 1 ))</f>
        <v>0</v>
      </c>
      <c r="W89" s="34">
        <f>IF('[1]Validation flags'!$H$3=1,0, IF( ISNUMBER(I89), 0, 1 ))</f>
        <v>0</v>
      </c>
      <c r="X89" s="34">
        <f>IF('[1]Validation flags'!$H$3=1,0, IF( ISNUMBER(J89), 0, 1 ))</f>
        <v>0</v>
      </c>
      <c r="Y89" s="34">
        <f>IF('[1]Validation flags'!$H$3=1,0, IF( ISNUMBER(K89), 0, 1 ))</f>
        <v>0</v>
      </c>
      <c r="Z89" s="34">
        <f>IF('[1]Validation flags'!$H$3=1,0, IF( ISNUMBER(L89), 0, 1 ))</f>
        <v>0</v>
      </c>
      <c r="AA89" s="6"/>
      <c r="AB89" s="8"/>
      <c r="AC89" s="6"/>
      <c r="AD89" s="22"/>
      <c r="AE89" s="22"/>
      <c r="AF89" s="22"/>
      <c r="AG89" s="22"/>
      <c r="AH89" s="22"/>
      <c r="AI89" s="22"/>
      <c r="AJ89" s="6"/>
    </row>
    <row r="90" spans="2:36" x14ac:dyDescent="0.2">
      <c r="B90" s="35">
        <v>73</v>
      </c>
      <c r="C90" s="36" t="s">
        <v>191</v>
      </c>
      <c r="D90" s="37" t="s">
        <v>192</v>
      </c>
      <c r="E90" s="38" t="s">
        <v>26</v>
      </c>
      <c r="F90" s="75">
        <v>3</v>
      </c>
      <c r="G90" s="42"/>
      <c r="H90" s="114"/>
      <c r="I90" s="115"/>
      <c r="J90" s="115"/>
      <c r="K90" s="115"/>
      <c r="L90" s="116"/>
      <c r="M90" s="42"/>
      <c r="N90" s="79"/>
      <c r="O90" s="80"/>
      <c r="Q90" s="23">
        <f t="shared" si="8"/>
        <v>0</v>
      </c>
      <c r="R90" s="23"/>
      <c r="T90" s="6"/>
      <c r="U90" s="22"/>
      <c r="V90" s="34">
        <f>IF('[1]Validation flags'!$B$3="Thames Water", IF( ISNUMBER(H90), 0, 1 ),0)</f>
        <v>0</v>
      </c>
      <c r="W90" s="34">
        <f>IF('[1]Validation flags'!$B$3="Thames Water", IF( ISNUMBER(I90), 0, 1 ),0)</f>
        <v>0</v>
      </c>
      <c r="X90" s="34">
        <f>IF('[1]Validation flags'!$B$3="Thames Water", IF( ISNUMBER(J90), 0, 1 ),0)</f>
        <v>0</v>
      </c>
      <c r="Y90" s="34">
        <f>IF('[1]Validation flags'!$B$3="Thames Water", IF( ISNUMBER(K90), 0, 1 ),0)</f>
        <v>0</v>
      </c>
      <c r="Z90" s="34">
        <f>IF('[1]Validation flags'!$B$3="Thames Water", IF( ISNUMBER(L90), 0, 1 ),0)</f>
        <v>0</v>
      </c>
      <c r="AA90" s="6"/>
      <c r="AB90" s="8"/>
      <c r="AC90" s="6"/>
      <c r="AD90" s="22"/>
      <c r="AE90" s="22"/>
      <c r="AF90" s="22"/>
      <c r="AG90" s="22"/>
      <c r="AH90" s="22"/>
      <c r="AI90" s="22"/>
      <c r="AJ90" s="6"/>
    </row>
    <row r="91" spans="2:36" x14ac:dyDescent="0.2">
      <c r="B91" s="35">
        <v>74</v>
      </c>
      <c r="C91" s="124" t="s">
        <v>193</v>
      </c>
      <c r="D91" s="37" t="s">
        <v>194</v>
      </c>
      <c r="E91" s="38" t="s">
        <v>26</v>
      </c>
      <c r="F91" s="75">
        <v>3</v>
      </c>
      <c r="G91" s="42"/>
      <c r="H91" s="111">
        <v>3.5999999999999997E-2</v>
      </c>
      <c r="I91" s="112">
        <v>3.5999999999999997E-2</v>
      </c>
      <c r="J91" s="112">
        <v>3.5999999999999997E-2</v>
      </c>
      <c r="K91" s="112">
        <v>3.5999999999999997E-2</v>
      </c>
      <c r="L91" s="113">
        <v>3.5999999999999997E-2</v>
      </c>
      <c r="M91" s="42"/>
      <c r="N91" s="79"/>
      <c r="O91" s="80"/>
      <c r="Q91" s="23">
        <f t="shared" si="8"/>
        <v>0</v>
      </c>
      <c r="R91" s="23"/>
      <c r="T91" s="6"/>
      <c r="U91" s="22"/>
      <c r="V91" s="34">
        <f t="shared" si="9"/>
        <v>0</v>
      </c>
      <c r="W91" s="34">
        <f t="shared" si="9"/>
        <v>0</v>
      </c>
      <c r="X91" s="34">
        <f t="shared" si="9"/>
        <v>0</v>
      </c>
      <c r="Y91" s="34">
        <f t="shared" si="9"/>
        <v>0</v>
      </c>
      <c r="Z91" s="34">
        <f t="shared" si="9"/>
        <v>0</v>
      </c>
      <c r="AA91" s="6"/>
      <c r="AB91" s="8"/>
      <c r="AC91" s="6"/>
      <c r="AD91" s="22"/>
      <c r="AE91" s="22"/>
      <c r="AF91" s="22"/>
      <c r="AG91" s="22"/>
      <c r="AH91" s="22"/>
      <c r="AI91" s="22"/>
      <c r="AJ91" s="6"/>
    </row>
    <row r="92" spans="2:36" x14ac:dyDescent="0.2">
      <c r="B92" s="35">
        <v>75</v>
      </c>
      <c r="C92" s="36" t="s">
        <v>195</v>
      </c>
      <c r="D92" s="37" t="s">
        <v>196</v>
      </c>
      <c r="E92" s="38" t="s">
        <v>26</v>
      </c>
      <c r="F92" s="75">
        <v>3</v>
      </c>
      <c r="G92" s="42"/>
      <c r="H92" s="111">
        <v>0.67900000000000005</v>
      </c>
      <c r="I92" s="112">
        <v>0.67900000000000005</v>
      </c>
      <c r="J92" s="112">
        <v>0.67900000000000005</v>
      </c>
      <c r="K92" s="112">
        <v>0.67900000000000005</v>
      </c>
      <c r="L92" s="113">
        <v>0.67900000000000005</v>
      </c>
      <c r="M92" s="42"/>
      <c r="N92" s="79"/>
      <c r="O92" s="80"/>
      <c r="Q92" s="23">
        <f t="shared" si="8"/>
        <v>0</v>
      </c>
      <c r="R92" s="23"/>
      <c r="T92" s="6"/>
      <c r="U92" s="22"/>
      <c r="V92" s="34">
        <f t="shared" si="9"/>
        <v>0</v>
      </c>
      <c r="W92" s="34">
        <f t="shared" si="9"/>
        <v>0</v>
      </c>
      <c r="X92" s="34">
        <f t="shared" si="9"/>
        <v>0</v>
      </c>
      <c r="Y92" s="34">
        <f t="shared" si="9"/>
        <v>0</v>
      </c>
      <c r="Z92" s="34">
        <f t="shared" si="9"/>
        <v>0</v>
      </c>
      <c r="AA92" s="6"/>
      <c r="AB92" s="8"/>
      <c r="AC92" s="6"/>
      <c r="AD92" s="22"/>
      <c r="AE92" s="22"/>
      <c r="AF92" s="22"/>
      <c r="AG92" s="22"/>
      <c r="AH92" s="22"/>
      <c r="AI92" s="22"/>
      <c r="AJ92" s="6"/>
    </row>
    <row r="93" spans="2:36" x14ac:dyDescent="0.2">
      <c r="B93" s="35">
        <v>76</v>
      </c>
      <c r="C93" s="36" t="s">
        <v>197</v>
      </c>
      <c r="D93" s="37" t="s">
        <v>198</v>
      </c>
      <c r="E93" s="38" t="s">
        <v>26</v>
      </c>
      <c r="F93" s="75">
        <v>3</v>
      </c>
      <c r="G93" s="42"/>
      <c r="H93" s="114">
        <v>1.206</v>
      </c>
      <c r="I93" s="115">
        <v>1.206</v>
      </c>
      <c r="J93" s="115">
        <v>1.206</v>
      </c>
      <c r="K93" s="115">
        <v>1.206</v>
      </c>
      <c r="L93" s="116">
        <v>1.206</v>
      </c>
      <c r="M93" s="42"/>
      <c r="N93" s="79"/>
      <c r="O93" s="80"/>
      <c r="Q93" s="23">
        <f t="shared" si="8"/>
        <v>0</v>
      </c>
      <c r="R93" s="23"/>
      <c r="T93" s="6"/>
      <c r="U93" s="22"/>
      <c r="V93" s="34">
        <f>IF('[1]Validation flags'!$H$3=1,0, IF( ISNUMBER(H93), 0, 1 ))</f>
        <v>0</v>
      </c>
      <c r="W93" s="34">
        <f>IF('[1]Validation flags'!$H$3=1,0, IF( ISNUMBER(I93), 0, 1 ))</f>
        <v>0</v>
      </c>
      <c r="X93" s="34">
        <f>IF('[1]Validation flags'!$H$3=1,0, IF( ISNUMBER(J93), 0, 1 ))</f>
        <v>0</v>
      </c>
      <c r="Y93" s="34">
        <f>IF('[1]Validation flags'!$H$3=1,0, IF( ISNUMBER(K93), 0, 1 ))</f>
        <v>0</v>
      </c>
      <c r="Z93" s="34">
        <f>IF('[1]Validation flags'!$H$3=1,0, IF( ISNUMBER(L93), 0, 1 ))</f>
        <v>0</v>
      </c>
      <c r="AA93" s="6"/>
      <c r="AB93" s="8"/>
      <c r="AC93" s="6"/>
      <c r="AD93" s="22"/>
      <c r="AE93" s="22"/>
      <c r="AF93" s="22"/>
      <c r="AG93" s="22"/>
      <c r="AH93" s="22"/>
      <c r="AI93" s="22"/>
      <c r="AJ93" s="6"/>
    </row>
    <row r="94" spans="2:36" x14ac:dyDescent="0.2">
      <c r="B94" s="125">
        <v>77</v>
      </c>
      <c r="C94" s="93" t="s">
        <v>199</v>
      </c>
      <c r="D94" s="94" t="s">
        <v>200</v>
      </c>
      <c r="E94" s="95" t="s">
        <v>26</v>
      </c>
      <c r="F94" s="96">
        <v>3</v>
      </c>
      <c r="G94" s="42"/>
      <c r="H94" s="114">
        <v>0.08</v>
      </c>
      <c r="I94" s="115">
        <v>0.08</v>
      </c>
      <c r="J94" s="115">
        <v>0.08</v>
      </c>
      <c r="K94" s="115">
        <v>0.08</v>
      </c>
      <c r="L94" s="116">
        <v>0.08</v>
      </c>
      <c r="M94" s="42"/>
      <c r="N94" s="79"/>
      <c r="O94" s="80"/>
      <c r="Q94" s="23">
        <f t="shared" si="8"/>
        <v>0</v>
      </c>
      <c r="R94" s="23"/>
      <c r="T94" s="6"/>
      <c r="U94" s="22"/>
      <c r="V94" s="34">
        <f>IF('[1]Validation flags'!$H$3=1,0, IF( ISNUMBER(H94), 0, 1 ))</f>
        <v>0</v>
      </c>
      <c r="W94" s="34">
        <f>IF('[1]Validation flags'!$H$3=1,0, IF( ISNUMBER(I94), 0, 1 ))</f>
        <v>0</v>
      </c>
      <c r="X94" s="34">
        <f>IF('[1]Validation flags'!$H$3=1,0, IF( ISNUMBER(J94), 0, 1 ))</f>
        <v>0</v>
      </c>
      <c r="Y94" s="34">
        <f>IF('[1]Validation flags'!$H$3=1,0, IF( ISNUMBER(K94), 0, 1 ))</f>
        <v>0</v>
      </c>
      <c r="Z94" s="34">
        <f>IF('[1]Validation flags'!$H$3=1,0, IF( ISNUMBER(L94), 0, 1 ))</f>
        <v>0</v>
      </c>
      <c r="AA94" s="6"/>
      <c r="AB94" s="8"/>
      <c r="AC94" s="6"/>
      <c r="AD94" s="22"/>
      <c r="AE94" s="22"/>
      <c r="AF94" s="22"/>
      <c r="AG94" s="22"/>
      <c r="AH94" s="22"/>
      <c r="AI94" s="22"/>
      <c r="AJ94" s="6"/>
    </row>
    <row r="95" spans="2:36" ht="15" thickBot="1" x14ac:dyDescent="0.25">
      <c r="B95" s="98">
        <v>78</v>
      </c>
      <c r="C95" s="99" t="s">
        <v>201</v>
      </c>
      <c r="D95" s="100" t="s">
        <v>202</v>
      </c>
      <c r="E95" s="101" t="s">
        <v>26</v>
      </c>
      <c r="F95" s="102">
        <v>3</v>
      </c>
      <c r="G95" s="42"/>
      <c r="H95" s="117"/>
      <c r="I95" s="118"/>
      <c r="J95" s="118"/>
      <c r="K95" s="118"/>
      <c r="L95" s="119"/>
      <c r="M95" s="42"/>
      <c r="N95" s="64"/>
      <c r="O95" s="65"/>
      <c r="Q95" s="23">
        <f t="shared" si="8"/>
        <v>0</v>
      </c>
      <c r="R95" s="23"/>
      <c r="T95" s="6"/>
      <c r="U95" s="22"/>
      <c r="V95" s="34">
        <f>IF('[1]Validation flags'!$B$3="Thames Water", IF( ISNUMBER(H95), 0, 1 ),0)</f>
        <v>0</v>
      </c>
      <c r="W95" s="34">
        <f>IF('[1]Validation flags'!$B$3="Thames Water", IF( ISNUMBER(I95), 0, 1 ),0)</f>
        <v>0</v>
      </c>
      <c r="X95" s="34">
        <f>IF('[1]Validation flags'!$B$3="Thames Water", IF( ISNUMBER(J95), 0, 1 ),0)</f>
        <v>0</v>
      </c>
      <c r="Y95" s="34">
        <f>IF('[1]Validation flags'!$B$3="Thames Water", IF( ISNUMBER(K95), 0, 1 ),0)</f>
        <v>0</v>
      </c>
      <c r="Z95" s="34">
        <f>IF('[1]Validation flags'!$B$3="Thames Water", IF( ISNUMBER(L95), 0, 1 ),0)</f>
        <v>0</v>
      </c>
      <c r="AA95" s="6"/>
      <c r="AB95" s="8"/>
      <c r="AC95" s="6"/>
      <c r="AD95" s="22"/>
      <c r="AE95" s="22"/>
      <c r="AF95" s="22"/>
      <c r="AG95" s="22"/>
      <c r="AH95" s="22"/>
      <c r="AI95" s="22"/>
      <c r="AJ95" s="6"/>
    </row>
    <row r="96" spans="2:36" ht="15" thickBot="1" x14ac:dyDescent="0.25">
      <c r="B96" s="9"/>
      <c r="C96" s="9"/>
      <c r="D96" s="9"/>
      <c r="E96" s="9"/>
      <c r="F96" s="9"/>
      <c r="G96" s="10"/>
      <c r="H96" s="9"/>
      <c r="I96" s="9"/>
      <c r="J96" s="9"/>
      <c r="K96" s="9"/>
      <c r="L96" s="9"/>
      <c r="M96" s="10"/>
      <c r="N96" s="41"/>
      <c r="O96" s="41"/>
      <c r="Q96" s="23"/>
      <c r="R96" s="23"/>
      <c r="T96" s="6"/>
      <c r="AA96" s="6"/>
      <c r="AB96" s="8"/>
      <c r="AC96" s="6"/>
      <c r="AJ96" s="6"/>
    </row>
    <row r="97" spans="2:36" ht="15" thickBot="1" x14ac:dyDescent="0.25">
      <c r="B97" s="24" t="s">
        <v>203</v>
      </c>
      <c r="C97" s="25" t="s">
        <v>204</v>
      </c>
      <c r="D97" s="9"/>
      <c r="E97" s="9"/>
      <c r="F97" s="9"/>
      <c r="G97" s="10"/>
      <c r="H97" s="9"/>
      <c r="I97" s="9"/>
      <c r="J97" s="9"/>
      <c r="K97" s="9"/>
      <c r="L97" s="9"/>
      <c r="M97" s="10"/>
      <c r="N97" s="41"/>
      <c r="O97" s="41"/>
      <c r="Q97" s="23"/>
      <c r="R97" s="23"/>
      <c r="T97" s="6"/>
      <c r="AA97" s="6"/>
      <c r="AB97" s="8"/>
      <c r="AC97" s="6"/>
      <c r="AJ97" s="6"/>
    </row>
    <row r="98" spans="2:36" x14ac:dyDescent="0.2">
      <c r="B98" s="26">
        <v>79</v>
      </c>
      <c r="C98" s="107" t="s">
        <v>205</v>
      </c>
      <c r="D98" s="28" t="s">
        <v>206</v>
      </c>
      <c r="E98" s="29" t="s">
        <v>26</v>
      </c>
      <c r="F98" s="70">
        <v>3</v>
      </c>
      <c r="G98" s="42"/>
      <c r="H98" s="108">
        <v>0</v>
      </c>
      <c r="I98" s="109">
        <v>0</v>
      </c>
      <c r="J98" s="109">
        <v>0</v>
      </c>
      <c r="K98" s="109">
        <v>0</v>
      </c>
      <c r="L98" s="110">
        <v>0</v>
      </c>
      <c r="M98" s="42"/>
      <c r="N98" s="32"/>
      <c r="O98" s="33"/>
      <c r="Q98" s="23">
        <f xml:space="preserve"> IF( SUM( U98:Z98 ) = 0, 0,$U$5 )</f>
        <v>0</v>
      </c>
      <c r="R98" s="23"/>
      <c r="T98" s="6"/>
      <c r="U98" s="22"/>
      <c r="V98" s="34">
        <f xml:space="preserve"> IF( ISNUMBER(H98), 0, 1 )</f>
        <v>0</v>
      </c>
      <c r="W98" s="34">
        <f xml:space="preserve"> IF( ISNUMBER(I98), 0, 1 )</f>
        <v>0</v>
      </c>
      <c r="X98" s="34">
        <f xml:space="preserve"> IF( ISNUMBER(J98), 0, 1 )</f>
        <v>0</v>
      </c>
      <c r="Y98" s="34">
        <f xml:space="preserve"> IF( ISNUMBER(K98), 0, 1 )</f>
        <v>0</v>
      </c>
      <c r="Z98" s="34">
        <f xml:space="preserve"> IF( ISNUMBER(L98), 0, 1 )</f>
        <v>0</v>
      </c>
      <c r="AA98" s="6"/>
      <c r="AB98" s="8"/>
      <c r="AC98" s="6"/>
      <c r="AD98" s="22"/>
      <c r="AE98" s="22"/>
      <c r="AF98" s="22"/>
      <c r="AG98" s="22"/>
      <c r="AH98" s="22"/>
      <c r="AI98" s="22"/>
      <c r="AJ98" s="6"/>
    </row>
    <row r="99" spans="2:36" x14ac:dyDescent="0.2">
      <c r="B99" s="35">
        <v>80</v>
      </c>
      <c r="C99" s="36" t="s">
        <v>207</v>
      </c>
      <c r="D99" s="37" t="s">
        <v>208</v>
      </c>
      <c r="E99" s="38" t="s">
        <v>26</v>
      </c>
      <c r="F99" s="75">
        <v>3</v>
      </c>
      <c r="G99" s="42"/>
      <c r="H99" s="111">
        <v>0</v>
      </c>
      <c r="I99" s="112">
        <v>0</v>
      </c>
      <c r="J99" s="112">
        <v>0</v>
      </c>
      <c r="K99" s="112">
        <v>0</v>
      </c>
      <c r="L99" s="113">
        <v>0</v>
      </c>
      <c r="M99" s="42"/>
      <c r="N99" s="79"/>
      <c r="O99" s="80"/>
      <c r="Q99" s="23">
        <f t="shared" ref="Q99:Q112" si="10" xml:space="preserve"> IF( SUM( U99:Z99 ) = 0, 0,$U$5 )</f>
        <v>0</v>
      </c>
      <c r="R99" s="23"/>
      <c r="T99" s="6"/>
      <c r="U99" s="22"/>
      <c r="V99" s="34">
        <f t="shared" ref="V99:Z109" si="11" xml:space="preserve"> IF( ISNUMBER(H99), 0, 1 )</f>
        <v>0</v>
      </c>
      <c r="W99" s="34">
        <f t="shared" si="11"/>
        <v>0</v>
      </c>
      <c r="X99" s="34">
        <f t="shared" si="11"/>
        <v>0</v>
      </c>
      <c r="Y99" s="34">
        <f t="shared" si="11"/>
        <v>0</v>
      </c>
      <c r="Z99" s="34">
        <f t="shared" si="11"/>
        <v>0</v>
      </c>
      <c r="AA99" s="6"/>
      <c r="AB99" s="8"/>
      <c r="AC99" s="6"/>
      <c r="AD99" s="22"/>
      <c r="AE99" s="22"/>
      <c r="AF99" s="22"/>
      <c r="AG99" s="22"/>
      <c r="AH99" s="22"/>
      <c r="AI99" s="22"/>
      <c r="AJ99" s="6"/>
    </row>
    <row r="100" spans="2:36" x14ac:dyDescent="0.2">
      <c r="B100" s="35">
        <v>81</v>
      </c>
      <c r="C100" s="36" t="s">
        <v>209</v>
      </c>
      <c r="D100" s="37" t="s">
        <v>210</v>
      </c>
      <c r="E100" s="38" t="s">
        <v>26</v>
      </c>
      <c r="F100" s="75">
        <v>3</v>
      </c>
      <c r="G100" s="42"/>
      <c r="H100" s="114">
        <v>0</v>
      </c>
      <c r="I100" s="115">
        <v>0</v>
      </c>
      <c r="J100" s="115">
        <v>0</v>
      </c>
      <c r="K100" s="115">
        <v>0</v>
      </c>
      <c r="L100" s="116">
        <v>0</v>
      </c>
      <c r="M100" s="42"/>
      <c r="N100" s="79"/>
      <c r="O100" s="80"/>
      <c r="Q100" s="23">
        <f t="shared" si="10"/>
        <v>0</v>
      </c>
      <c r="R100" s="23"/>
      <c r="T100" s="6"/>
      <c r="U100" s="22"/>
      <c r="V100" s="34">
        <f>IF('[1]Validation flags'!$H$3=1,0, IF( ISNUMBER(H100), 0, 1 ))</f>
        <v>0</v>
      </c>
      <c r="W100" s="34">
        <f>IF('[1]Validation flags'!$H$3=1,0, IF( ISNUMBER(I100), 0, 1 ))</f>
        <v>0</v>
      </c>
      <c r="X100" s="34">
        <f>IF('[1]Validation flags'!$H$3=1,0, IF( ISNUMBER(J100), 0, 1 ))</f>
        <v>0</v>
      </c>
      <c r="Y100" s="34">
        <f>IF('[1]Validation flags'!$H$3=1,0, IF( ISNUMBER(K100), 0, 1 ))</f>
        <v>0</v>
      </c>
      <c r="Z100" s="34">
        <f>IF('[1]Validation flags'!$H$3=1,0, IF( ISNUMBER(L100), 0, 1 ))</f>
        <v>0</v>
      </c>
      <c r="AA100" s="6"/>
      <c r="AB100" s="8"/>
      <c r="AC100" s="6"/>
      <c r="AD100" s="22"/>
      <c r="AE100" s="22"/>
      <c r="AF100" s="22"/>
      <c r="AG100" s="22"/>
      <c r="AH100" s="22"/>
      <c r="AI100" s="22"/>
      <c r="AJ100" s="6"/>
    </row>
    <row r="101" spans="2:36" x14ac:dyDescent="0.2">
      <c r="B101" s="35">
        <v>82</v>
      </c>
      <c r="C101" s="36" t="s">
        <v>211</v>
      </c>
      <c r="D101" s="37" t="s">
        <v>212</v>
      </c>
      <c r="E101" s="38" t="s">
        <v>26</v>
      </c>
      <c r="F101" s="75">
        <v>3</v>
      </c>
      <c r="G101" s="42"/>
      <c r="H101" s="114">
        <v>0</v>
      </c>
      <c r="I101" s="115">
        <v>0</v>
      </c>
      <c r="J101" s="115">
        <v>0</v>
      </c>
      <c r="K101" s="115">
        <v>0</v>
      </c>
      <c r="L101" s="116">
        <v>0</v>
      </c>
      <c r="M101" s="42"/>
      <c r="N101" s="79"/>
      <c r="O101" s="80"/>
      <c r="Q101" s="23">
        <f t="shared" si="10"/>
        <v>0</v>
      </c>
      <c r="R101" s="23"/>
      <c r="T101" s="6"/>
      <c r="U101" s="22"/>
      <c r="V101" s="34">
        <f>IF('[1]Validation flags'!$H$3=1,0, IF( ISNUMBER(H101), 0, 1 ))</f>
        <v>0</v>
      </c>
      <c r="W101" s="34">
        <f>IF('[1]Validation flags'!$H$3=1,0, IF( ISNUMBER(I101), 0, 1 ))</f>
        <v>0</v>
      </c>
      <c r="X101" s="34">
        <f>IF('[1]Validation flags'!$H$3=1,0, IF( ISNUMBER(J101), 0, 1 ))</f>
        <v>0</v>
      </c>
      <c r="Y101" s="34">
        <f>IF('[1]Validation flags'!$H$3=1,0, IF( ISNUMBER(K101), 0, 1 ))</f>
        <v>0</v>
      </c>
      <c r="Z101" s="34">
        <f>IF('[1]Validation flags'!$H$3=1,0, IF( ISNUMBER(L101), 0, 1 ))</f>
        <v>0</v>
      </c>
      <c r="AA101" s="6"/>
      <c r="AB101" s="8"/>
      <c r="AC101" s="6"/>
      <c r="AD101" s="22"/>
      <c r="AE101" s="22"/>
      <c r="AF101" s="22"/>
      <c r="AG101" s="22"/>
      <c r="AH101" s="22"/>
      <c r="AI101" s="22"/>
      <c r="AJ101" s="6"/>
    </row>
    <row r="102" spans="2:36" x14ac:dyDescent="0.2">
      <c r="B102" s="35">
        <v>83</v>
      </c>
      <c r="C102" s="36" t="s">
        <v>213</v>
      </c>
      <c r="D102" s="37" t="s">
        <v>214</v>
      </c>
      <c r="E102" s="38" t="s">
        <v>26</v>
      </c>
      <c r="F102" s="75">
        <v>3</v>
      </c>
      <c r="G102" s="42"/>
      <c r="H102" s="114"/>
      <c r="I102" s="115"/>
      <c r="J102" s="115"/>
      <c r="K102" s="115"/>
      <c r="L102" s="116"/>
      <c r="M102" s="42"/>
      <c r="N102" s="79"/>
      <c r="O102" s="80"/>
      <c r="Q102" s="23">
        <f t="shared" si="10"/>
        <v>0</v>
      </c>
      <c r="R102" s="23"/>
      <c r="T102" s="6"/>
      <c r="U102" s="22"/>
      <c r="V102" s="34">
        <f>IF('[1]Validation flags'!$B$3="Thames Water", IF( ISNUMBER(H102), 0, 1 ),0)</f>
        <v>0</v>
      </c>
      <c r="W102" s="34">
        <f>IF('[1]Validation flags'!$B$3="Thames Water", IF( ISNUMBER(I102), 0, 1 ),0)</f>
        <v>0</v>
      </c>
      <c r="X102" s="34">
        <f>IF('[1]Validation flags'!$B$3="Thames Water", IF( ISNUMBER(J102), 0, 1 ),0)</f>
        <v>0</v>
      </c>
      <c r="Y102" s="34">
        <f>IF('[1]Validation flags'!$B$3="Thames Water", IF( ISNUMBER(K102), 0, 1 ),0)</f>
        <v>0</v>
      </c>
      <c r="Z102" s="34">
        <f>IF('[1]Validation flags'!$B$3="Thames Water", IF( ISNUMBER(L102), 0, 1 ),0)</f>
        <v>0</v>
      </c>
      <c r="AA102" s="6"/>
      <c r="AB102" s="8"/>
      <c r="AC102" s="6"/>
      <c r="AD102" s="22"/>
      <c r="AE102" s="22"/>
      <c r="AF102" s="22"/>
      <c r="AG102" s="22"/>
      <c r="AH102" s="22"/>
      <c r="AI102" s="22"/>
      <c r="AJ102" s="6"/>
    </row>
    <row r="103" spans="2:36" x14ac:dyDescent="0.2">
      <c r="B103" s="35">
        <v>84</v>
      </c>
      <c r="C103" s="36" t="s">
        <v>215</v>
      </c>
      <c r="D103" s="37" t="s">
        <v>216</v>
      </c>
      <c r="E103" s="38" t="s">
        <v>26</v>
      </c>
      <c r="F103" s="75">
        <v>3</v>
      </c>
      <c r="G103" s="42"/>
      <c r="H103" s="114">
        <v>0</v>
      </c>
      <c r="I103" s="115">
        <v>0</v>
      </c>
      <c r="J103" s="115">
        <v>0</v>
      </c>
      <c r="K103" s="115">
        <v>0</v>
      </c>
      <c r="L103" s="116">
        <v>0</v>
      </c>
      <c r="M103" s="42"/>
      <c r="N103" s="79"/>
      <c r="O103" s="80"/>
      <c r="Q103" s="23">
        <f t="shared" si="10"/>
        <v>0</v>
      </c>
      <c r="R103" s="23"/>
      <c r="T103" s="6"/>
      <c r="U103" s="22"/>
      <c r="V103" s="34">
        <f t="shared" si="11"/>
        <v>0</v>
      </c>
      <c r="W103" s="34">
        <f t="shared" si="11"/>
        <v>0</v>
      </c>
      <c r="X103" s="34">
        <f t="shared" si="11"/>
        <v>0</v>
      </c>
      <c r="Y103" s="34">
        <f t="shared" si="11"/>
        <v>0</v>
      </c>
      <c r="Z103" s="34">
        <f t="shared" si="11"/>
        <v>0</v>
      </c>
      <c r="AA103" s="6"/>
      <c r="AB103" s="8"/>
      <c r="AC103" s="6"/>
      <c r="AD103" s="22"/>
      <c r="AE103" s="22"/>
      <c r="AF103" s="22"/>
      <c r="AG103" s="22"/>
      <c r="AH103" s="22"/>
      <c r="AI103" s="22"/>
      <c r="AJ103" s="6"/>
    </row>
    <row r="104" spans="2:36" x14ac:dyDescent="0.2">
      <c r="B104" s="35">
        <v>85</v>
      </c>
      <c r="C104" s="36" t="s">
        <v>217</v>
      </c>
      <c r="D104" s="37" t="s">
        <v>218</v>
      </c>
      <c r="E104" s="38" t="s">
        <v>26</v>
      </c>
      <c r="F104" s="75">
        <v>3</v>
      </c>
      <c r="G104" s="42"/>
      <c r="H104" s="111">
        <v>0.4</v>
      </c>
      <c r="I104" s="112">
        <v>0.4</v>
      </c>
      <c r="J104" s="112">
        <v>0.4</v>
      </c>
      <c r="K104" s="112">
        <v>0.4</v>
      </c>
      <c r="L104" s="113">
        <v>0.4</v>
      </c>
      <c r="M104" s="42"/>
      <c r="N104" s="79"/>
      <c r="O104" s="80"/>
      <c r="Q104" s="23">
        <f t="shared" si="10"/>
        <v>0</v>
      </c>
      <c r="R104" s="23"/>
      <c r="T104" s="6"/>
      <c r="U104" s="22"/>
      <c r="V104" s="34">
        <f t="shared" si="11"/>
        <v>0</v>
      </c>
      <c r="W104" s="34">
        <f t="shared" si="11"/>
        <v>0</v>
      </c>
      <c r="X104" s="34">
        <f t="shared" si="11"/>
        <v>0</v>
      </c>
      <c r="Y104" s="34">
        <f t="shared" si="11"/>
        <v>0</v>
      </c>
      <c r="Z104" s="34">
        <f t="shared" si="11"/>
        <v>0</v>
      </c>
      <c r="AA104" s="6"/>
      <c r="AB104" s="8"/>
      <c r="AC104" s="6"/>
      <c r="AD104" s="22"/>
      <c r="AE104" s="22"/>
      <c r="AF104" s="22"/>
      <c r="AG104" s="22"/>
      <c r="AH104" s="22"/>
      <c r="AI104" s="22"/>
      <c r="AJ104" s="6"/>
    </row>
    <row r="105" spans="2:36" x14ac:dyDescent="0.2">
      <c r="B105" s="35">
        <v>86</v>
      </c>
      <c r="C105" s="36" t="s">
        <v>219</v>
      </c>
      <c r="D105" s="37" t="s">
        <v>220</v>
      </c>
      <c r="E105" s="38" t="s">
        <v>26</v>
      </c>
      <c r="F105" s="75">
        <v>3</v>
      </c>
      <c r="G105" s="42"/>
      <c r="H105" s="114">
        <v>0.8</v>
      </c>
      <c r="I105" s="115">
        <v>0.8</v>
      </c>
      <c r="J105" s="115">
        <v>0.8</v>
      </c>
      <c r="K105" s="115">
        <v>0.8</v>
      </c>
      <c r="L105" s="116">
        <v>0.8</v>
      </c>
      <c r="M105" s="42"/>
      <c r="N105" s="79"/>
      <c r="O105" s="80"/>
      <c r="Q105" s="23">
        <f t="shared" si="10"/>
        <v>0</v>
      </c>
      <c r="R105" s="23"/>
      <c r="T105" s="6"/>
      <c r="U105" s="22"/>
      <c r="V105" s="34">
        <f>IF('[1]Validation flags'!$H$3=1,0, IF( ISNUMBER(H105), 0, 1 ))</f>
        <v>0</v>
      </c>
      <c r="W105" s="34">
        <f>IF('[1]Validation flags'!$H$3=1,0, IF( ISNUMBER(I105), 0, 1 ))</f>
        <v>0</v>
      </c>
      <c r="X105" s="34">
        <f>IF('[1]Validation flags'!$H$3=1,0, IF( ISNUMBER(J105), 0, 1 ))</f>
        <v>0</v>
      </c>
      <c r="Y105" s="34">
        <f>IF('[1]Validation flags'!$H$3=1,0, IF( ISNUMBER(K105), 0, 1 ))</f>
        <v>0</v>
      </c>
      <c r="Z105" s="34">
        <f>IF('[1]Validation flags'!$H$3=1,0, IF( ISNUMBER(L105), 0, 1 ))</f>
        <v>0</v>
      </c>
      <c r="AA105" s="6"/>
      <c r="AB105" s="8"/>
      <c r="AC105" s="6"/>
      <c r="AD105" s="22"/>
      <c r="AE105" s="22"/>
      <c r="AF105" s="22"/>
      <c r="AG105" s="22"/>
      <c r="AH105" s="22"/>
      <c r="AI105" s="22"/>
      <c r="AJ105" s="6"/>
    </row>
    <row r="106" spans="2:36" x14ac:dyDescent="0.2">
      <c r="B106" s="35">
        <v>87</v>
      </c>
      <c r="C106" s="36" t="s">
        <v>221</v>
      </c>
      <c r="D106" s="37" t="s">
        <v>222</v>
      </c>
      <c r="E106" s="38" t="s">
        <v>26</v>
      </c>
      <c r="F106" s="75">
        <v>3</v>
      </c>
      <c r="G106" s="42"/>
      <c r="H106" s="114">
        <v>0</v>
      </c>
      <c r="I106" s="115">
        <v>0</v>
      </c>
      <c r="J106" s="115">
        <v>0</v>
      </c>
      <c r="K106" s="115">
        <v>0</v>
      </c>
      <c r="L106" s="116">
        <v>0</v>
      </c>
      <c r="M106" s="42"/>
      <c r="N106" s="79"/>
      <c r="O106" s="80"/>
      <c r="Q106" s="23">
        <f t="shared" si="10"/>
        <v>0</v>
      </c>
      <c r="R106" s="23"/>
      <c r="T106" s="6"/>
      <c r="U106" s="22"/>
      <c r="V106" s="34">
        <f>IF('[1]Validation flags'!$H$3=1,0, IF( ISNUMBER(H106), 0, 1 ))</f>
        <v>0</v>
      </c>
      <c r="W106" s="34">
        <f>IF('[1]Validation flags'!$H$3=1,0, IF( ISNUMBER(I106), 0, 1 ))</f>
        <v>0</v>
      </c>
      <c r="X106" s="34">
        <f>IF('[1]Validation flags'!$H$3=1,0, IF( ISNUMBER(J106), 0, 1 ))</f>
        <v>0</v>
      </c>
      <c r="Y106" s="34">
        <f>IF('[1]Validation flags'!$H$3=1,0, IF( ISNUMBER(K106), 0, 1 ))</f>
        <v>0</v>
      </c>
      <c r="Z106" s="34">
        <f>IF('[1]Validation flags'!$H$3=1,0, IF( ISNUMBER(L106), 0, 1 ))</f>
        <v>0</v>
      </c>
      <c r="AA106" s="6"/>
      <c r="AB106" s="8"/>
      <c r="AC106" s="6"/>
      <c r="AD106" s="22"/>
      <c r="AE106" s="22"/>
      <c r="AF106" s="22"/>
      <c r="AG106" s="22"/>
      <c r="AH106" s="22"/>
      <c r="AI106" s="22"/>
      <c r="AJ106" s="6"/>
    </row>
    <row r="107" spans="2:36" x14ac:dyDescent="0.2">
      <c r="B107" s="35">
        <v>88</v>
      </c>
      <c r="C107" s="36" t="s">
        <v>223</v>
      </c>
      <c r="D107" s="37" t="s">
        <v>224</v>
      </c>
      <c r="E107" s="38" t="s">
        <v>26</v>
      </c>
      <c r="F107" s="75">
        <v>3</v>
      </c>
      <c r="G107" s="42"/>
      <c r="H107" s="114">
        <v>0</v>
      </c>
      <c r="I107" s="115">
        <v>0</v>
      </c>
      <c r="J107" s="115">
        <v>0</v>
      </c>
      <c r="K107" s="115">
        <v>0</v>
      </c>
      <c r="L107" s="116">
        <v>0</v>
      </c>
      <c r="M107" s="42"/>
      <c r="N107" s="79"/>
      <c r="O107" s="80"/>
      <c r="Q107" s="23">
        <f t="shared" si="10"/>
        <v>0</v>
      </c>
      <c r="R107" s="23"/>
      <c r="T107" s="6"/>
      <c r="U107" s="22"/>
      <c r="V107" s="34">
        <f>IF('[1]Validation flags'!$B$3="Thames Water", IF( ISNUMBER(H107), 0, 1 ),0)</f>
        <v>0</v>
      </c>
      <c r="W107" s="34">
        <f>IF('[1]Validation flags'!$B$3="Thames Water", IF( ISNUMBER(I107), 0, 1 ),0)</f>
        <v>0</v>
      </c>
      <c r="X107" s="34">
        <f>IF('[1]Validation flags'!$B$3="Thames Water", IF( ISNUMBER(J107), 0, 1 ),0)</f>
        <v>0</v>
      </c>
      <c r="Y107" s="34">
        <f>IF('[1]Validation flags'!$B$3="Thames Water", IF( ISNUMBER(K107), 0, 1 ),0)</f>
        <v>0</v>
      </c>
      <c r="Z107" s="34">
        <f>IF('[1]Validation flags'!$B$3="Thames Water", IF( ISNUMBER(L107), 0, 1 ),0)</f>
        <v>0</v>
      </c>
      <c r="AA107" s="6"/>
      <c r="AB107" s="8"/>
      <c r="AC107" s="6"/>
      <c r="AD107" s="22"/>
      <c r="AE107" s="22"/>
      <c r="AF107" s="22"/>
      <c r="AG107" s="22"/>
      <c r="AH107" s="22"/>
      <c r="AI107" s="22"/>
      <c r="AJ107" s="6"/>
    </row>
    <row r="108" spans="2:36" x14ac:dyDescent="0.2">
      <c r="B108" s="35">
        <v>89</v>
      </c>
      <c r="C108" s="36" t="s">
        <v>225</v>
      </c>
      <c r="D108" s="37" t="s">
        <v>226</v>
      </c>
      <c r="E108" s="38" t="s">
        <v>26</v>
      </c>
      <c r="F108" s="75">
        <v>3</v>
      </c>
      <c r="G108" s="42"/>
      <c r="H108" s="111">
        <v>0.20703149999999992</v>
      </c>
      <c r="I108" s="112">
        <v>0.21441419999999997</v>
      </c>
      <c r="J108" s="112">
        <v>0.22091999999999995</v>
      </c>
      <c r="K108" s="112">
        <v>0.22872009999999995</v>
      </c>
      <c r="L108" s="113">
        <v>0.23673519999999995</v>
      </c>
      <c r="M108" s="42"/>
      <c r="N108" s="79"/>
      <c r="O108" s="80"/>
      <c r="Q108" s="23">
        <f t="shared" si="10"/>
        <v>0</v>
      </c>
      <c r="R108" s="23"/>
      <c r="T108" s="6"/>
      <c r="U108" s="22"/>
      <c r="V108" s="34">
        <f t="shared" si="11"/>
        <v>0</v>
      </c>
      <c r="W108" s="34">
        <f t="shared" si="11"/>
        <v>0</v>
      </c>
      <c r="X108" s="34">
        <f t="shared" si="11"/>
        <v>0</v>
      </c>
      <c r="Y108" s="34">
        <f t="shared" si="11"/>
        <v>0</v>
      </c>
      <c r="Z108" s="34">
        <f t="shared" si="11"/>
        <v>0</v>
      </c>
      <c r="AA108" s="6"/>
      <c r="AB108" s="8"/>
      <c r="AC108" s="6"/>
      <c r="AD108" s="22"/>
      <c r="AE108" s="22"/>
      <c r="AF108" s="22"/>
      <c r="AG108" s="22"/>
      <c r="AH108" s="22"/>
      <c r="AI108" s="22"/>
      <c r="AJ108" s="6"/>
    </row>
    <row r="109" spans="2:36" x14ac:dyDescent="0.2">
      <c r="B109" s="35">
        <v>90</v>
      </c>
      <c r="C109" s="36" t="s">
        <v>227</v>
      </c>
      <c r="D109" s="37" t="s">
        <v>228</v>
      </c>
      <c r="E109" s="38" t="s">
        <v>26</v>
      </c>
      <c r="F109" s="75">
        <v>3</v>
      </c>
      <c r="G109" s="42"/>
      <c r="H109" s="111">
        <v>1.5405266999999996</v>
      </c>
      <c r="I109" s="112">
        <v>1.5918630000000003</v>
      </c>
      <c r="J109" s="112">
        <v>1.6458539999999997</v>
      </c>
      <c r="K109" s="112">
        <v>1.7024437000000001</v>
      </c>
      <c r="L109" s="113">
        <v>1.7605744000000001</v>
      </c>
      <c r="M109" s="42"/>
      <c r="N109" s="79"/>
      <c r="O109" s="80"/>
      <c r="Q109" s="23">
        <f t="shared" si="10"/>
        <v>0</v>
      </c>
      <c r="R109" s="23"/>
      <c r="T109" s="6"/>
      <c r="U109" s="22"/>
      <c r="V109" s="34">
        <f t="shared" si="11"/>
        <v>0</v>
      </c>
      <c r="W109" s="34">
        <f t="shared" si="11"/>
        <v>0</v>
      </c>
      <c r="X109" s="34">
        <f t="shared" si="11"/>
        <v>0</v>
      </c>
      <c r="Y109" s="34">
        <f t="shared" si="11"/>
        <v>0</v>
      </c>
      <c r="Z109" s="34">
        <f t="shared" si="11"/>
        <v>0</v>
      </c>
      <c r="AA109" s="6"/>
      <c r="AB109" s="8"/>
      <c r="AC109" s="6"/>
      <c r="AD109" s="22"/>
      <c r="AE109" s="22"/>
      <c r="AF109" s="22"/>
      <c r="AG109" s="22"/>
      <c r="AH109" s="22"/>
      <c r="AI109" s="22"/>
      <c r="AJ109" s="6"/>
    </row>
    <row r="110" spans="2:36" x14ac:dyDescent="0.2">
      <c r="B110" s="35">
        <v>91</v>
      </c>
      <c r="C110" s="36" t="s">
        <v>229</v>
      </c>
      <c r="D110" s="37" t="s">
        <v>230</v>
      </c>
      <c r="E110" s="38" t="s">
        <v>26</v>
      </c>
      <c r="F110" s="75">
        <v>3</v>
      </c>
      <c r="G110" s="42"/>
      <c r="H110" s="114">
        <v>2.1106596</v>
      </c>
      <c r="I110" s="115">
        <v>2.1831264000000008</v>
      </c>
      <c r="J110" s="115">
        <v>2.2566977999999995</v>
      </c>
      <c r="K110" s="115">
        <v>2.3333956999999996</v>
      </c>
      <c r="L110" s="116">
        <v>2.4133200000000006</v>
      </c>
      <c r="M110" s="42"/>
      <c r="N110" s="79"/>
      <c r="O110" s="80"/>
      <c r="Q110" s="23">
        <f t="shared" si="10"/>
        <v>0</v>
      </c>
      <c r="R110" s="23"/>
      <c r="T110" s="6"/>
      <c r="U110" s="22"/>
      <c r="V110" s="34">
        <f>IF('[1]Validation flags'!$H$3=1,0, IF( ISNUMBER(H110), 0, 1 ))</f>
        <v>0</v>
      </c>
      <c r="W110" s="34">
        <f>IF('[1]Validation flags'!$H$3=1,0, IF( ISNUMBER(I110), 0, 1 ))</f>
        <v>0</v>
      </c>
      <c r="X110" s="34">
        <f>IF('[1]Validation flags'!$H$3=1,0, IF( ISNUMBER(J110), 0, 1 ))</f>
        <v>0</v>
      </c>
      <c r="Y110" s="34">
        <f>IF('[1]Validation flags'!$H$3=1,0, IF( ISNUMBER(K110), 0, 1 ))</f>
        <v>0</v>
      </c>
      <c r="Z110" s="34">
        <f>IF('[1]Validation flags'!$H$3=1,0, IF( ISNUMBER(L110), 0, 1 ))</f>
        <v>0</v>
      </c>
      <c r="AA110" s="6"/>
      <c r="AB110" s="8"/>
      <c r="AC110" s="6"/>
      <c r="AD110" s="22"/>
      <c r="AE110" s="22"/>
      <c r="AF110" s="22"/>
      <c r="AG110" s="22"/>
      <c r="AH110" s="22"/>
      <c r="AI110" s="22"/>
      <c r="AJ110" s="6"/>
    </row>
    <row r="111" spans="2:36" x14ac:dyDescent="0.2">
      <c r="B111" s="35">
        <v>92</v>
      </c>
      <c r="C111" s="36" t="s">
        <v>231</v>
      </c>
      <c r="D111" s="37" t="s">
        <v>232</v>
      </c>
      <c r="E111" s="38" t="s">
        <v>26</v>
      </c>
      <c r="F111" s="75">
        <v>3</v>
      </c>
      <c r="G111" s="42"/>
      <c r="H111" s="114">
        <v>0.5796882000000001</v>
      </c>
      <c r="I111" s="115">
        <v>0.59992660000000009</v>
      </c>
      <c r="J111" s="115">
        <v>0.61968059999999991</v>
      </c>
      <c r="K111" s="115">
        <v>0.63996560000000013</v>
      </c>
      <c r="L111" s="116">
        <v>0.66193919999999973</v>
      </c>
      <c r="M111" s="42"/>
      <c r="N111" s="79"/>
      <c r="O111" s="80"/>
      <c r="Q111" s="23">
        <f t="shared" si="10"/>
        <v>0</v>
      </c>
      <c r="R111" s="23"/>
      <c r="T111" s="6"/>
      <c r="U111" s="22"/>
      <c r="V111" s="34">
        <f>IF('[1]Validation flags'!$H$3=1,0, IF( ISNUMBER(H111), 0, 1 ))</f>
        <v>0</v>
      </c>
      <c r="W111" s="34">
        <f>IF('[1]Validation flags'!$H$3=1,0, IF( ISNUMBER(I111), 0, 1 ))</f>
        <v>0</v>
      </c>
      <c r="X111" s="34">
        <f>IF('[1]Validation flags'!$H$3=1,0, IF( ISNUMBER(J111), 0, 1 ))</f>
        <v>0</v>
      </c>
      <c r="Y111" s="34">
        <f>IF('[1]Validation flags'!$H$3=1,0, IF( ISNUMBER(K111), 0, 1 ))</f>
        <v>0</v>
      </c>
      <c r="Z111" s="34">
        <f>IF('[1]Validation flags'!$H$3=1,0, IF( ISNUMBER(L111), 0, 1 ))</f>
        <v>0</v>
      </c>
      <c r="AA111" s="6"/>
      <c r="AB111" s="8"/>
      <c r="AC111" s="6"/>
      <c r="AD111" s="22"/>
      <c r="AE111" s="22"/>
      <c r="AF111" s="22"/>
      <c r="AG111" s="22"/>
      <c r="AH111" s="22"/>
      <c r="AI111" s="22"/>
      <c r="AJ111" s="6"/>
    </row>
    <row r="112" spans="2:36" ht="15" thickBot="1" x14ac:dyDescent="0.25">
      <c r="B112" s="98">
        <v>93</v>
      </c>
      <c r="C112" s="99" t="s">
        <v>233</v>
      </c>
      <c r="D112" s="100" t="s">
        <v>234</v>
      </c>
      <c r="E112" s="101" t="s">
        <v>26</v>
      </c>
      <c r="F112" s="102">
        <v>3</v>
      </c>
      <c r="G112" s="42"/>
      <c r="H112" s="117"/>
      <c r="I112" s="118"/>
      <c r="J112" s="118"/>
      <c r="K112" s="118"/>
      <c r="L112" s="119"/>
      <c r="M112" s="42"/>
      <c r="N112" s="64"/>
      <c r="O112" s="65"/>
      <c r="Q112" s="23">
        <f t="shared" si="10"/>
        <v>0</v>
      </c>
      <c r="R112" s="23"/>
      <c r="T112" s="6"/>
      <c r="U112" s="22"/>
      <c r="V112" s="34">
        <f>IF('[1]Validation flags'!$B$3="Thames Water", IF( ISNUMBER(H112), 0, 1 ),0)</f>
        <v>0</v>
      </c>
      <c r="W112" s="34">
        <f>IF('[1]Validation flags'!$B$3="Thames Water", IF( ISNUMBER(I112), 0, 1 ),0)</f>
        <v>0</v>
      </c>
      <c r="X112" s="34">
        <f>IF('[1]Validation flags'!$B$3="Thames Water", IF( ISNUMBER(J112), 0, 1 ),0)</f>
        <v>0</v>
      </c>
      <c r="Y112" s="34">
        <f>IF('[1]Validation flags'!$B$3="Thames Water", IF( ISNUMBER(K112), 0, 1 ),0)</f>
        <v>0</v>
      </c>
      <c r="Z112" s="34">
        <f>IF('[1]Validation flags'!$B$3="Thames Water", IF( ISNUMBER(L112), 0, 1 ),0)</f>
        <v>0</v>
      </c>
      <c r="AA112" s="6"/>
      <c r="AB112" s="8"/>
      <c r="AC112" s="6"/>
      <c r="AD112" s="22"/>
      <c r="AE112" s="22"/>
      <c r="AF112" s="22"/>
      <c r="AG112" s="22"/>
      <c r="AH112" s="22"/>
      <c r="AI112" s="22"/>
      <c r="AJ112" s="6"/>
    </row>
    <row r="113" spans="2:36" ht="15" thickBot="1" x14ac:dyDescent="0.25">
      <c r="B113" s="9"/>
      <c r="C113" s="9"/>
      <c r="D113" s="9"/>
      <c r="E113" s="9"/>
      <c r="F113" s="9"/>
      <c r="G113" s="10"/>
      <c r="H113" s="9"/>
      <c r="I113" s="9"/>
      <c r="J113" s="9"/>
      <c r="K113" s="9"/>
      <c r="L113" s="9"/>
      <c r="M113" s="10"/>
      <c r="N113" s="41"/>
      <c r="O113" s="41"/>
      <c r="Q113" s="23"/>
      <c r="R113" s="23"/>
      <c r="T113" s="6"/>
      <c r="AA113" s="6"/>
      <c r="AB113" s="8"/>
      <c r="AC113" s="6"/>
      <c r="AJ113" s="6"/>
    </row>
    <row r="114" spans="2:36" ht="15" thickBot="1" x14ac:dyDescent="0.25">
      <c r="B114" s="24" t="s">
        <v>235</v>
      </c>
      <c r="C114" s="25" t="s">
        <v>236</v>
      </c>
      <c r="D114" s="9"/>
      <c r="E114" s="9"/>
      <c r="F114" s="9"/>
      <c r="G114" s="10"/>
      <c r="H114" s="9"/>
      <c r="I114" s="9"/>
      <c r="J114" s="9"/>
      <c r="K114" s="9"/>
      <c r="L114" s="9"/>
      <c r="M114" s="10"/>
      <c r="N114" s="41"/>
      <c r="O114" s="41"/>
      <c r="Q114" s="23"/>
      <c r="R114" s="23"/>
      <c r="T114" s="6"/>
      <c r="AA114" s="6"/>
      <c r="AB114" s="8"/>
      <c r="AC114" s="6"/>
      <c r="AJ114" s="6"/>
    </row>
    <row r="115" spans="2:36" x14ac:dyDescent="0.2">
      <c r="B115" s="26">
        <v>94</v>
      </c>
      <c r="C115" s="107" t="s">
        <v>237</v>
      </c>
      <c r="D115" s="28" t="s">
        <v>238</v>
      </c>
      <c r="E115" s="29" t="s">
        <v>26</v>
      </c>
      <c r="F115" s="70">
        <v>3</v>
      </c>
      <c r="G115" s="42"/>
      <c r="H115" s="108">
        <v>0</v>
      </c>
      <c r="I115" s="108">
        <v>0</v>
      </c>
      <c r="J115" s="108">
        <v>0</v>
      </c>
      <c r="K115" s="108">
        <v>0</v>
      </c>
      <c r="L115" s="108">
        <v>0</v>
      </c>
      <c r="M115" s="42"/>
      <c r="N115" s="32"/>
      <c r="O115" s="33"/>
      <c r="Q115" s="23">
        <f xml:space="preserve"> IF( SUM( U115:Z115 ) = 0, 0,$U$5 )</f>
        <v>0</v>
      </c>
      <c r="R115" s="23"/>
      <c r="T115" s="6"/>
      <c r="U115" s="22"/>
      <c r="V115" s="34">
        <f t="shared" ref="V115:Z116" si="12" xml:space="preserve"> IF( ISNUMBER(H115), 0, 1 )</f>
        <v>0</v>
      </c>
      <c r="W115" s="34">
        <f t="shared" si="12"/>
        <v>0</v>
      </c>
      <c r="X115" s="34">
        <f t="shared" si="12"/>
        <v>0</v>
      </c>
      <c r="Y115" s="34">
        <f t="shared" si="12"/>
        <v>0</v>
      </c>
      <c r="Z115" s="34">
        <f t="shared" si="12"/>
        <v>0</v>
      </c>
      <c r="AA115" s="6"/>
      <c r="AB115" s="8"/>
      <c r="AC115" s="6"/>
      <c r="AD115" s="22"/>
      <c r="AE115" s="22"/>
      <c r="AF115" s="22"/>
      <c r="AG115" s="22"/>
      <c r="AH115" s="22"/>
      <c r="AI115" s="22"/>
      <c r="AJ115" s="6"/>
    </row>
    <row r="116" spans="2:36" x14ac:dyDescent="0.2">
      <c r="B116" s="35">
        <v>95</v>
      </c>
      <c r="C116" s="36" t="s">
        <v>239</v>
      </c>
      <c r="D116" s="37" t="s">
        <v>240</v>
      </c>
      <c r="E116" s="38" t="s">
        <v>26</v>
      </c>
      <c r="F116" s="75">
        <v>3</v>
      </c>
      <c r="G116" s="42"/>
      <c r="H116" s="111">
        <v>0</v>
      </c>
      <c r="I116" s="111">
        <v>0</v>
      </c>
      <c r="J116" s="111">
        <v>0</v>
      </c>
      <c r="K116" s="111">
        <v>0</v>
      </c>
      <c r="L116" s="111">
        <v>0</v>
      </c>
      <c r="M116" s="42"/>
      <c r="N116" s="79"/>
      <c r="O116" s="80"/>
      <c r="Q116" s="23">
        <f xml:space="preserve"> IF( SUM( U116:Z116 ) = 0, 0,$U$5 )</f>
        <v>0</v>
      </c>
      <c r="R116" s="23"/>
      <c r="T116" s="6"/>
      <c r="U116" s="22"/>
      <c r="V116" s="34">
        <f t="shared" si="12"/>
        <v>0</v>
      </c>
      <c r="W116" s="34">
        <f t="shared" si="12"/>
        <v>0</v>
      </c>
      <c r="X116" s="34">
        <f t="shared" si="12"/>
        <v>0</v>
      </c>
      <c r="Y116" s="34">
        <f t="shared" si="12"/>
        <v>0</v>
      </c>
      <c r="Z116" s="34">
        <f t="shared" si="12"/>
        <v>0</v>
      </c>
      <c r="AA116" s="6"/>
      <c r="AB116" s="8"/>
      <c r="AC116" s="6"/>
      <c r="AD116" s="22"/>
      <c r="AE116" s="22"/>
      <c r="AF116" s="22"/>
      <c r="AG116" s="22"/>
      <c r="AH116" s="22"/>
      <c r="AI116" s="22"/>
      <c r="AJ116" s="6"/>
    </row>
    <row r="117" spans="2:36" x14ac:dyDescent="0.2">
      <c r="B117" s="35">
        <v>96</v>
      </c>
      <c r="C117" s="36" t="s">
        <v>241</v>
      </c>
      <c r="D117" s="37" t="s">
        <v>242</v>
      </c>
      <c r="E117" s="38" t="s">
        <v>26</v>
      </c>
      <c r="F117" s="75">
        <v>3</v>
      </c>
      <c r="G117" s="42"/>
      <c r="H117" s="111">
        <v>0</v>
      </c>
      <c r="I117" s="111">
        <v>0</v>
      </c>
      <c r="J117" s="111">
        <v>0</v>
      </c>
      <c r="K117" s="111">
        <v>0</v>
      </c>
      <c r="L117" s="111">
        <v>0</v>
      </c>
      <c r="M117" s="42"/>
      <c r="N117" s="79"/>
      <c r="O117" s="80"/>
      <c r="Q117" s="23">
        <f xml:space="preserve"> IF( SUM( U117:Z117 ) = 0, 0,$U$5 )</f>
        <v>0</v>
      </c>
      <c r="R117" s="23"/>
      <c r="T117" s="6"/>
      <c r="U117" s="22"/>
      <c r="V117" s="34">
        <f>IF('[1]Validation flags'!$H$3=1,0, IF( ISNUMBER(H117), 0, 1 ))</f>
        <v>0</v>
      </c>
      <c r="W117" s="34">
        <f>IF('[1]Validation flags'!$H$3=1,0, IF( ISNUMBER(I117), 0, 1 ))</f>
        <v>0</v>
      </c>
      <c r="X117" s="34">
        <f>IF('[1]Validation flags'!$H$3=1,0, IF( ISNUMBER(J117), 0, 1 ))</f>
        <v>0</v>
      </c>
      <c r="Y117" s="34">
        <f>IF('[1]Validation flags'!$H$3=1,0, IF( ISNUMBER(K117), 0, 1 ))</f>
        <v>0</v>
      </c>
      <c r="Z117" s="34">
        <f>IF('[1]Validation flags'!$H$3=1,0, IF( ISNUMBER(L117), 0, 1 ))</f>
        <v>0</v>
      </c>
      <c r="AA117" s="6"/>
      <c r="AB117" s="8"/>
      <c r="AC117" s="6"/>
      <c r="AD117" s="22"/>
      <c r="AE117" s="22"/>
      <c r="AF117" s="22"/>
      <c r="AG117" s="22"/>
      <c r="AH117" s="22"/>
      <c r="AI117" s="22"/>
      <c r="AJ117" s="6"/>
    </row>
    <row r="118" spans="2:36" x14ac:dyDescent="0.2">
      <c r="B118" s="125">
        <v>97</v>
      </c>
      <c r="C118" s="93" t="s">
        <v>243</v>
      </c>
      <c r="D118" s="94" t="s">
        <v>244</v>
      </c>
      <c r="E118" s="95" t="s">
        <v>26</v>
      </c>
      <c r="F118" s="96">
        <v>3</v>
      </c>
      <c r="G118" s="42"/>
      <c r="H118" s="126">
        <v>0</v>
      </c>
      <c r="I118" s="126">
        <v>0</v>
      </c>
      <c r="J118" s="126">
        <v>0</v>
      </c>
      <c r="K118" s="126">
        <v>0</v>
      </c>
      <c r="L118" s="126">
        <v>0</v>
      </c>
      <c r="M118" s="42"/>
      <c r="N118" s="88"/>
      <c r="O118" s="97"/>
      <c r="Q118" s="23">
        <f xml:space="preserve"> IF( SUM( U118:Z118 ) = 0, 0,$U$5 )</f>
        <v>0</v>
      </c>
      <c r="R118" s="23"/>
      <c r="T118" s="6"/>
      <c r="U118" s="22"/>
      <c r="V118" s="34">
        <f>IF('[1]Validation flags'!$H$3=1,0, IF( ISNUMBER(H118), 0, 1 ))</f>
        <v>0</v>
      </c>
      <c r="W118" s="34">
        <f>IF('[1]Validation flags'!$H$3=1,0, IF( ISNUMBER(I118), 0, 1 ))</f>
        <v>0</v>
      </c>
      <c r="X118" s="34">
        <f>IF('[1]Validation flags'!$H$3=1,0, IF( ISNUMBER(J118), 0, 1 ))</f>
        <v>0</v>
      </c>
      <c r="Y118" s="34">
        <f>IF('[1]Validation flags'!$H$3=1,0, IF( ISNUMBER(K118), 0, 1 ))</f>
        <v>0</v>
      </c>
      <c r="Z118" s="34">
        <f>IF('[1]Validation flags'!$H$3=1,0, IF( ISNUMBER(L118), 0, 1 ))</f>
        <v>0</v>
      </c>
      <c r="AA118" s="6"/>
      <c r="AB118" s="8"/>
      <c r="AC118" s="6"/>
      <c r="AD118" s="22"/>
      <c r="AE118" s="22"/>
      <c r="AF118" s="22"/>
      <c r="AG118" s="22"/>
      <c r="AH118" s="22"/>
      <c r="AI118" s="22"/>
      <c r="AJ118" s="6"/>
    </row>
    <row r="119" spans="2:36" ht="15" thickBot="1" x14ac:dyDescent="0.25">
      <c r="B119" s="98">
        <v>98</v>
      </c>
      <c r="C119" s="99" t="s">
        <v>245</v>
      </c>
      <c r="D119" s="100" t="s">
        <v>246</v>
      </c>
      <c r="E119" s="101" t="s">
        <v>26</v>
      </c>
      <c r="F119" s="102">
        <v>3</v>
      </c>
      <c r="G119" s="42"/>
      <c r="H119" s="117"/>
      <c r="I119" s="118"/>
      <c r="J119" s="118"/>
      <c r="K119" s="118"/>
      <c r="L119" s="119"/>
      <c r="M119" s="42"/>
      <c r="N119" s="64"/>
      <c r="O119" s="65"/>
      <c r="Q119" s="23">
        <f xml:space="preserve"> IF( SUM( U119:Z119 ) = 0, 0,$U$5 )</f>
        <v>0</v>
      </c>
      <c r="R119" s="23"/>
      <c r="T119" s="6"/>
      <c r="U119" s="22"/>
      <c r="V119" s="34">
        <f>IF('[1]Validation flags'!$B$3="Thames Water", IF( ISNUMBER(H119), 0, 1 ),0)</f>
        <v>0</v>
      </c>
      <c r="W119" s="34">
        <f>IF('[1]Validation flags'!$B$3="Thames Water", IF( ISNUMBER(I119), 0, 1 ),0)</f>
        <v>0</v>
      </c>
      <c r="X119" s="34">
        <f>IF('[1]Validation flags'!$B$3="Thames Water", IF( ISNUMBER(J119), 0, 1 ),0)</f>
        <v>0</v>
      </c>
      <c r="Y119" s="34">
        <f>IF('[1]Validation flags'!$B$3="Thames Water", IF( ISNUMBER(K119), 0, 1 ),0)</f>
        <v>0</v>
      </c>
      <c r="Z119" s="34">
        <f>IF('[1]Validation flags'!$B$3="Thames Water", IF( ISNUMBER(L119), 0, 1 ),0)</f>
        <v>0</v>
      </c>
      <c r="AA119" s="6"/>
      <c r="AB119" s="8"/>
      <c r="AC119" s="6"/>
      <c r="AD119" s="22"/>
      <c r="AE119" s="22"/>
      <c r="AF119" s="22"/>
      <c r="AG119" s="22"/>
      <c r="AH119" s="22"/>
      <c r="AI119" s="22"/>
      <c r="AJ119" s="6"/>
    </row>
    <row r="120" spans="2:36" ht="15" thickBot="1" x14ac:dyDescent="0.25">
      <c r="B120" s="9"/>
      <c r="C120" s="9"/>
      <c r="D120" s="9"/>
      <c r="E120" s="9"/>
      <c r="F120" s="9"/>
      <c r="G120" s="10"/>
      <c r="H120" s="9"/>
      <c r="I120" s="9"/>
      <c r="J120" s="9"/>
      <c r="K120" s="9"/>
      <c r="L120" s="9"/>
      <c r="M120" s="10"/>
      <c r="N120" s="41"/>
      <c r="O120" s="41"/>
      <c r="Q120" s="23"/>
      <c r="R120" s="23"/>
      <c r="T120" s="6"/>
      <c r="AA120" s="6"/>
      <c r="AB120" s="8"/>
      <c r="AC120" s="6"/>
      <c r="AJ120" s="6"/>
    </row>
    <row r="121" spans="2:36" ht="15" thickBot="1" x14ac:dyDescent="0.25">
      <c r="B121" s="24" t="s">
        <v>247</v>
      </c>
      <c r="C121" s="25" t="s">
        <v>248</v>
      </c>
      <c r="D121" s="9"/>
      <c r="E121" s="9"/>
      <c r="F121" s="9"/>
      <c r="G121" s="10"/>
      <c r="H121" s="9"/>
      <c r="I121" s="9"/>
      <c r="J121" s="9"/>
      <c r="K121" s="9"/>
      <c r="L121" s="9"/>
      <c r="M121" s="10"/>
      <c r="N121" s="41"/>
      <c r="O121" s="41"/>
      <c r="Q121" s="23"/>
      <c r="R121" s="23"/>
      <c r="T121" s="6"/>
      <c r="AA121" s="6"/>
      <c r="AB121" s="8"/>
      <c r="AC121" s="6"/>
      <c r="AJ121" s="6"/>
    </row>
    <row r="122" spans="2:36" ht="15" thickBot="1" x14ac:dyDescent="0.25">
      <c r="B122" s="57">
        <v>99</v>
      </c>
      <c r="C122" s="127" t="s">
        <v>248</v>
      </c>
      <c r="D122" s="128" t="s">
        <v>249</v>
      </c>
      <c r="E122" s="129" t="s">
        <v>72</v>
      </c>
      <c r="F122" s="130">
        <v>2</v>
      </c>
      <c r="G122" s="42"/>
      <c r="H122" s="131">
        <v>0.17</v>
      </c>
      <c r="I122" s="132">
        <v>0.17</v>
      </c>
      <c r="J122" s="132">
        <v>0.17</v>
      </c>
      <c r="K122" s="132">
        <v>0.17</v>
      </c>
      <c r="L122" s="133">
        <v>0.17</v>
      </c>
      <c r="M122" s="10"/>
      <c r="N122" s="134"/>
      <c r="O122" s="135"/>
      <c r="Q122" s="23">
        <f xml:space="preserve"> IF( SUM( U122:Z122 ) = 0, 0,$U$5 )</f>
        <v>0</v>
      </c>
      <c r="R122" s="23"/>
      <c r="T122" s="6"/>
      <c r="U122" s="22"/>
      <c r="V122" s="34">
        <f xml:space="preserve"> IF( ISNUMBER(H122), 0, 1 )</f>
        <v>0</v>
      </c>
      <c r="W122" s="34">
        <f xml:space="preserve"> IF( ISNUMBER(I122), 0, 1 )</f>
        <v>0</v>
      </c>
      <c r="X122" s="34">
        <f xml:space="preserve"> IF( ISNUMBER(J122), 0, 1 )</f>
        <v>0</v>
      </c>
      <c r="Y122" s="34">
        <f xml:space="preserve"> IF( ISNUMBER(K122), 0, 1 )</f>
        <v>0</v>
      </c>
      <c r="Z122" s="34">
        <f xml:space="preserve"> IF( ISNUMBER(L122), 0, 1 )</f>
        <v>0</v>
      </c>
      <c r="AA122" s="6"/>
      <c r="AB122" s="8"/>
      <c r="AC122" s="6"/>
      <c r="AD122" s="22"/>
      <c r="AE122" s="22"/>
      <c r="AF122" s="22"/>
      <c r="AG122" s="22"/>
      <c r="AH122" s="22"/>
      <c r="AI122" s="22"/>
      <c r="AJ122" s="6"/>
    </row>
    <row r="123" spans="2:36" x14ac:dyDescent="0.2">
      <c r="B123" s="9"/>
      <c r="C123" s="9"/>
      <c r="D123" s="9"/>
      <c r="E123" s="9"/>
      <c r="F123" s="9"/>
      <c r="G123" s="10"/>
      <c r="H123" s="9"/>
      <c r="I123" s="9"/>
      <c r="J123" s="9"/>
      <c r="K123" s="9"/>
      <c r="L123" s="9"/>
      <c r="M123" s="10"/>
      <c r="N123" s="41"/>
      <c r="O123" s="41"/>
      <c r="Q123" s="23"/>
      <c r="R123" s="23"/>
    </row>
    <row r="124" spans="2:36" x14ac:dyDescent="0.2">
      <c r="B124" s="137" t="s">
        <v>250</v>
      </c>
      <c r="C124" s="138"/>
      <c r="D124" s="138"/>
      <c r="E124" s="138"/>
      <c r="F124" s="138"/>
      <c r="G124" s="138"/>
      <c r="H124" s="138"/>
      <c r="I124" s="138"/>
      <c r="J124" s="139"/>
      <c r="K124" s="139"/>
      <c r="L124" s="140"/>
      <c r="M124" s="140"/>
      <c r="N124" s="141"/>
      <c r="O124" s="142"/>
      <c r="Q124" s="23"/>
      <c r="R124" s="23"/>
    </row>
    <row r="125" spans="2:36" x14ac:dyDescent="0.2">
      <c r="B125" s="143"/>
      <c r="C125" s="144" t="s">
        <v>251</v>
      </c>
      <c r="D125" s="144"/>
      <c r="E125" s="138"/>
      <c r="F125" s="138"/>
      <c r="G125" s="138"/>
      <c r="H125" s="138"/>
      <c r="I125" s="138"/>
      <c r="J125" s="138"/>
      <c r="K125" s="138"/>
      <c r="L125" s="140"/>
      <c r="M125" s="140"/>
      <c r="N125" s="141"/>
      <c r="O125" s="142"/>
      <c r="Q125" s="23"/>
      <c r="R125" s="23"/>
    </row>
    <row r="126" spans="2:36" x14ac:dyDescent="0.2">
      <c r="B126" s="145"/>
      <c r="C126" s="144" t="s">
        <v>252</v>
      </c>
      <c r="D126" s="144"/>
      <c r="E126" s="138"/>
      <c r="F126" s="138"/>
      <c r="G126" s="138"/>
      <c r="H126" s="138"/>
      <c r="I126" s="138"/>
      <c r="J126" s="138"/>
      <c r="K126" s="138"/>
      <c r="L126" s="140"/>
      <c r="M126" s="140"/>
      <c r="N126" s="141"/>
      <c r="O126" s="142"/>
    </row>
    <row r="127" spans="2:36" x14ac:dyDescent="0.2">
      <c r="B127" s="146"/>
      <c r="C127" s="144" t="s">
        <v>253</v>
      </c>
      <c r="D127" s="144"/>
      <c r="E127" s="138"/>
      <c r="F127" s="138"/>
      <c r="G127" s="138"/>
      <c r="H127" s="138"/>
      <c r="I127" s="138"/>
      <c r="J127" s="138"/>
      <c r="K127" s="138"/>
      <c r="L127" s="140"/>
      <c r="M127" s="140"/>
      <c r="N127" s="141"/>
      <c r="O127" s="142"/>
    </row>
    <row r="128" spans="2:36" x14ac:dyDescent="0.2">
      <c r="B128" s="147"/>
      <c r="C128" s="144" t="s">
        <v>254</v>
      </c>
      <c r="D128" s="144"/>
      <c r="E128" s="138"/>
      <c r="F128" s="138"/>
      <c r="G128" s="138"/>
      <c r="H128" s="138"/>
      <c r="I128" s="138"/>
      <c r="J128" s="138"/>
      <c r="K128" s="138"/>
      <c r="L128" s="140"/>
      <c r="M128" s="140"/>
      <c r="N128" s="141"/>
      <c r="O128" s="142"/>
    </row>
    <row r="129" spans="2:15" ht="15" thickBot="1" x14ac:dyDescent="0.25">
      <c r="B129" s="148"/>
      <c r="C129" s="149"/>
      <c r="D129" s="149"/>
      <c r="E129" s="149"/>
      <c r="F129" s="149"/>
      <c r="G129" s="149"/>
      <c r="H129" s="149"/>
      <c r="I129" s="149"/>
      <c r="J129" s="149"/>
      <c r="K129" s="149"/>
      <c r="L129" s="140"/>
      <c r="M129" s="140"/>
      <c r="N129" s="141"/>
      <c r="O129" s="142"/>
    </row>
    <row r="130" spans="2:15" ht="16.5" thickBot="1" x14ac:dyDescent="0.25">
      <c r="B130" s="179" t="s">
        <v>255</v>
      </c>
      <c r="C130" s="180"/>
      <c r="D130" s="180"/>
      <c r="E130" s="180"/>
      <c r="F130" s="180"/>
      <c r="G130" s="180"/>
      <c r="H130" s="180"/>
      <c r="I130" s="180"/>
      <c r="J130" s="180"/>
      <c r="K130" s="180"/>
      <c r="L130" s="181"/>
      <c r="M130" s="150"/>
      <c r="N130" s="151"/>
      <c r="O130" s="142"/>
    </row>
    <row r="131" spans="2:15" ht="16.5" thickBot="1" x14ac:dyDescent="0.25">
      <c r="B131" s="150"/>
      <c r="C131" s="152"/>
      <c r="D131" s="153"/>
      <c r="E131" s="153"/>
      <c r="F131" s="153"/>
      <c r="G131" s="153"/>
      <c r="H131" s="153"/>
      <c r="I131" s="153"/>
      <c r="J131" s="149"/>
      <c r="K131" s="149"/>
      <c r="L131" s="140"/>
      <c r="M131" s="154"/>
      <c r="N131" s="155"/>
      <c r="O131" s="142"/>
    </row>
    <row r="132" spans="2:15" ht="72" customHeight="1" thickBot="1" x14ac:dyDescent="0.25">
      <c r="B132" s="182" t="s">
        <v>256</v>
      </c>
      <c r="C132" s="183"/>
      <c r="D132" s="183"/>
      <c r="E132" s="183"/>
      <c r="F132" s="183"/>
      <c r="G132" s="183"/>
      <c r="H132" s="183"/>
      <c r="I132" s="183"/>
      <c r="J132" s="183"/>
      <c r="K132" s="183"/>
      <c r="L132" s="184"/>
      <c r="M132" s="156"/>
      <c r="N132" s="157"/>
      <c r="O132" s="142"/>
    </row>
    <row r="133" spans="2:15" ht="15" thickBot="1" x14ac:dyDescent="0.25">
      <c r="B133" s="158"/>
      <c r="C133" s="159"/>
      <c r="D133" s="158"/>
      <c r="E133" s="158"/>
      <c r="F133" s="158"/>
      <c r="G133" s="160"/>
      <c r="H133" s="160"/>
      <c r="I133" s="160"/>
      <c r="J133" s="149"/>
      <c r="K133" s="149"/>
      <c r="L133" s="140"/>
      <c r="M133" s="154"/>
      <c r="N133" s="155"/>
      <c r="O133" s="142"/>
    </row>
    <row r="134" spans="2:15" ht="15" customHeight="1" x14ac:dyDescent="0.2">
      <c r="B134" s="161" t="s">
        <v>257</v>
      </c>
      <c r="C134" s="185" t="s">
        <v>258</v>
      </c>
      <c r="D134" s="186"/>
      <c r="E134" s="186"/>
      <c r="F134" s="186"/>
      <c r="G134" s="186"/>
      <c r="H134" s="186"/>
      <c r="I134" s="186"/>
      <c r="J134" s="186"/>
      <c r="K134" s="186"/>
      <c r="L134" s="187"/>
      <c r="M134" s="162"/>
      <c r="N134" s="163"/>
      <c r="O134" s="142"/>
    </row>
    <row r="135" spans="2:15" ht="15" customHeight="1" x14ac:dyDescent="0.2">
      <c r="B135" s="164" t="s">
        <v>259</v>
      </c>
      <c r="C135" s="165" t="str">
        <f>$C$7</f>
        <v>Brought forward capital allowance pool ~ General 18%</v>
      </c>
      <c r="D135" s="165"/>
      <c r="E135" s="165"/>
      <c r="F135" s="165"/>
      <c r="G135" s="165"/>
      <c r="H135" s="165"/>
      <c r="I135" s="165"/>
      <c r="J135" s="165"/>
      <c r="K135" s="165"/>
      <c r="L135" s="166"/>
      <c r="M135" s="162"/>
      <c r="N135" s="163"/>
      <c r="O135" s="142"/>
    </row>
    <row r="136" spans="2:15" ht="15" customHeight="1" x14ac:dyDescent="0.2">
      <c r="B136" s="167">
        <v>1</v>
      </c>
      <c r="C136" s="188" t="s">
        <v>260</v>
      </c>
      <c r="D136" s="189"/>
      <c r="E136" s="189"/>
      <c r="F136" s="189"/>
      <c r="G136" s="189"/>
      <c r="H136" s="189"/>
      <c r="I136" s="189"/>
      <c r="J136" s="189"/>
      <c r="K136" s="189"/>
      <c r="L136" s="190"/>
      <c r="M136" s="168"/>
      <c r="N136" s="169"/>
      <c r="O136" s="142"/>
    </row>
    <row r="137" spans="2:15" ht="15" customHeight="1" x14ac:dyDescent="0.2">
      <c r="B137" s="167">
        <v>2</v>
      </c>
      <c r="C137" s="188" t="s">
        <v>261</v>
      </c>
      <c r="D137" s="189"/>
      <c r="E137" s="189"/>
      <c r="F137" s="189"/>
      <c r="G137" s="189"/>
      <c r="H137" s="189"/>
      <c r="I137" s="189"/>
      <c r="J137" s="189"/>
      <c r="K137" s="189"/>
      <c r="L137" s="190"/>
      <c r="M137" s="168"/>
      <c r="N137" s="169"/>
      <c r="O137" s="142"/>
    </row>
    <row r="138" spans="2:15" ht="15" customHeight="1" x14ac:dyDescent="0.2">
      <c r="B138" s="167">
        <v>3</v>
      </c>
      <c r="C138" s="188" t="s">
        <v>262</v>
      </c>
      <c r="D138" s="189"/>
      <c r="E138" s="189"/>
      <c r="F138" s="189"/>
      <c r="G138" s="189"/>
      <c r="H138" s="189"/>
      <c r="I138" s="189"/>
      <c r="J138" s="189"/>
      <c r="K138" s="189"/>
      <c r="L138" s="190"/>
      <c r="M138" s="168"/>
      <c r="N138" s="169"/>
      <c r="O138" s="142"/>
    </row>
    <row r="139" spans="2:15" ht="15" customHeight="1" x14ac:dyDescent="0.2">
      <c r="B139" s="167">
        <v>4</v>
      </c>
      <c r="C139" s="188" t="s">
        <v>263</v>
      </c>
      <c r="D139" s="189"/>
      <c r="E139" s="189"/>
      <c r="F139" s="189"/>
      <c r="G139" s="189"/>
      <c r="H139" s="189"/>
      <c r="I139" s="189"/>
      <c r="J139" s="189"/>
      <c r="K139" s="189"/>
      <c r="L139" s="190"/>
      <c r="M139" s="168"/>
      <c r="N139" s="169"/>
      <c r="O139" s="142"/>
    </row>
    <row r="140" spans="2:15" ht="15" customHeight="1" x14ac:dyDescent="0.2">
      <c r="B140" s="167">
        <v>5</v>
      </c>
      <c r="C140" s="188" t="s">
        <v>264</v>
      </c>
      <c r="D140" s="189"/>
      <c r="E140" s="189"/>
      <c r="F140" s="189"/>
      <c r="G140" s="189"/>
      <c r="H140" s="189"/>
      <c r="I140" s="189"/>
      <c r="J140" s="189"/>
      <c r="K140" s="189"/>
      <c r="L140" s="190"/>
      <c r="M140" s="168"/>
      <c r="N140" s="169"/>
      <c r="O140" s="142"/>
    </row>
    <row r="141" spans="2:15" ht="15" customHeight="1" x14ac:dyDescent="0.2">
      <c r="B141" s="167">
        <v>6</v>
      </c>
      <c r="C141" s="188" t="s">
        <v>265</v>
      </c>
      <c r="D141" s="189"/>
      <c r="E141" s="189"/>
      <c r="F141" s="189"/>
      <c r="G141" s="189"/>
      <c r="H141" s="189"/>
      <c r="I141" s="189"/>
      <c r="J141" s="189"/>
      <c r="K141" s="189"/>
      <c r="L141" s="190"/>
      <c r="M141" s="168"/>
      <c r="N141" s="169"/>
      <c r="O141" s="142"/>
    </row>
    <row r="142" spans="2:15" ht="15" customHeight="1" x14ac:dyDescent="0.2">
      <c r="B142" s="164" t="s">
        <v>266</v>
      </c>
      <c r="C142" s="165" t="str">
        <f>$C$15</f>
        <v>Brought forward capital allowance pool ~ Longlife 6%</v>
      </c>
      <c r="D142" s="165"/>
      <c r="E142" s="165"/>
      <c r="F142" s="165"/>
      <c r="G142" s="165"/>
      <c r="H142" s="165"/>
      <c r="I142" s="165"/>
      <c r="J142" s="165"/>
      <c r="K142" s="165"/>
      <c r="L142" s="166"/>
      <c r="M142" s="168"/>
      <c r="N142" s="169"/>
      <c r="O142" s="142"/>
    </row>
    <row r="143" spans="2:15" ht="15" customHeight="1" x14ac:dyDescent="0.2">
      <c r="B143" s="167">
        <v>7</v>
      </c>
      <c r="C143" s="188" t="s">
        <v>267</v>
      </c>
      <c r="D143" s="189"/>
      <c r="E143" s="189"/>
      <c r="F143" s="189"/>
      <c r="G143" s="189"/>
      <c r="H143" s="189"/>
      <c r="I143" s="189"/>
      <c r="J143" s="189"/>
      <c r="K143" s="189"/>
      <c r="L143" s="190"/>
      <c r="M143" s="168"/>
      <c r="N143" s="169"/>
      <c r="O143" s="142"/>
    </row>
    <row r="144" spans="2:15" ht="15" customHeight="1" x14ac:dyDescent="0.2">
      <c r="B144" s="167">
        <v>8</v>
      </c>
      <c r="C144" s="188" t="s">
        <v>268</v>
      </c>
      <c r="D144" s="189"/>
      <c r="E144" s="189"/>
      <c r="F144" s="189"/>
      <c r="G144" s="189"/>
      <c r="H144" s="189"/>
      <c r="I144" s="189"/>
      <c r="J144" s="189"/>
      <c r="K144" s="189"/>
      <c r="L144" s="190"/>
      <c r="M144" s="168"/>
      <c r="N144" s="169"/>
      <c r="O144" s="142"/>
    </row>
    <row r="145" spans="2:15" ht="15" customHeight="1" x14ac:dyDescent="0.2">
      <c r="B145" s="167">
        <v>9</v>
      </c>
      <c r="C145" s="188" t="s">
        <v>269</v>
      </c>
      <c r="D145" s="189"/>
      <c r="E145" s="189"/>
      <c r="F145" s="189"/>
      <c r="G145" s="189"/>
      <c r="H145" s="189"/>
      <c r="I145" s="189"/>
      <c r="J145" s="189"/>
      <c r="K145" s="189"/>
      <c r="L145" s="190"/>
      <c r="M145" s="168"/>
      <c r="N145" s="169"/>
      <c r="O145" s="142"/>
    </row>
    <row r="146" spans="2:15" ht="15" customHeight="1" x14ac:dyDescent="0.2">
      <c r="B146" s="167">
        <v>10</v>
      </c>
      <c r="C146" s="188" t="s">
        <v>270</v>
      </c>
      <c r="D146" s="189"/>
      <c r="E146" s="189"/>
      <c r="F146" s="189"/>
      <c r="G146" s="189"/>
      <c r="H146" s="189"/>
      <c r="I146" s="189"/>
      <c r="J146" s="189"/>
      <c r="K146" s="189"/>
      <c r="L146" s="190"/>
      <c r="M146" s="168"/>
      <c r="N146" s="169"/>
      <c r="O146" s="142"/>
    </row>
    <row r="147" spans="2:15" ht="15" customHeight="1" x14ac:dyDescent="0.2">
      <c r="B147" s="167">
        <v>11</v>
      </c>
      <c r="C147" s="188" t="s">
        <v>271</v>
      </c>
      <c r="D147" s="189"/>
      <c r="E147" s="189"/>
      <c r="F147" s="189"/>
      <c r="G147" s="189"/>
      <c r="H147" s="189"/>
      <c r="I147" s="189"/>
      <c r="J147" s="189"/>
      <c r="K147" s="189"/>
      <c r="L147" s="190"/>
      <c r="M147" s="168"/>
      <c r="N147" s="169"/>
      <c r="O147" s="142"/>
    </row>
    <row r="148" spans="2:15" ht="15" customHeight="1" x14ac:dyDescent="0.2">
      <c r="B148" s="167">
        <v>12</v>
      </c>
      <c r="C148" s="188" t="s">
        <v>272</v>
      </c>
      <c r="D148" s="189"/>
      <c r="E148" s="189"/>
      <c r="F148" s="189"/>
      <c r="G148" s="189"/>
      <c r="H148" s="189"/>
      <c r="I148" s="189"/>
      <c r="J148" s="189"/>
      <c r="K148" s="189"/>
      <c r="L148" s="190"/>
      <c r="M148" s="168"/>
      <c r="N148" s="169"/>
      <c r="O148" s="142"/>
    </row>
    <row r="149" spans="2:15" ht="15" customHeight="1" x14ac:dyDescent="0.2">
      <c r="B149" s="164" t="s">
        <v>273</v>
      </c>
      <c r="C149" s="165" t="str">
        <f>$C$23</f>
        <v>Brought forward capital allowance pool ~ Structures and buildings 2%</v>
      </c>
      <c r="D149" s="165"/>
      <c r="E149" s="165"/>
      <c r="F149" s="165"/>
      <c r="G149" s="165"/>
      <c r="H149" s="165"/>
      <c r="I149" s="165"/>
      <c r="J149" s="165"/>
      <c r="K149" s="165"/>
      <c r="L149" s="166"/>
      <c r="M149" s="168"/>
      <c r="N149" s="169"/>
      <c r="O149" s="142"/>
    </row>
    <row r="150" spans="2:15" ht="15" customHeight="1" x14ac:dyDescent="0.2">
      <c r="B150" s="167">
        <v>13</v>
      </c>
      <c r="C150" s="188" t="s">
        <v>274</v>
      </c>
      <c r="D150" s="189"/>
      <c r="E150" s="189"/>
      <c r="F150" s="189"/>
      <c r="G150" s="189"/>
      <c r="H150" s="189"/>
      <c r="I150" s="189"/>
      <c r="J150" s="189"/>
      <c r="K150" s="189"/>
      <c r="L150" s="190"/>
      <c r="M150" s="168"/>
      <c r="N150" s="169"/>
      <c r="O150" s="142"/>
    </row>
    <row r="151" spans="2:15" ht="15" customHeight="1" x14ac:dyDescent="0.2">
      <c r="B151" s="167">
        <v>14</v>
      </c>
      <c r="C151" s="188" t="s">
        <v>275</v>
      </c>
      <c r="D151" s="189"/>
      <c r="E151" s="189"/>
      <c r="F151" s="189"/>
      <c r="G151" s="189"/>
      <c r="H151" s="189"/>
      <c r="I151" s="189"/>
      <c r="J151" s="189"/>
      <c r="K151" s="189"/>
      <c r="L151" s="190"/>
      <c r="M151" s="168"/>
      <c r="N151" s="169"/>
      <c r="O151" s="142"/>
    </row>
    <row r="152" spans="2:15" ht="15" customHeight="1" x14ac:dyDescent="0.2">
      <c r="B152" s="167">
        <v>15</v>
      </c>
      <c r="C152" s="188" t="s">
        <v>276</v>
      </c>
      <c r="D152" s="189"/>
      <c r="E152" s="189"/>
      <c r="F152" s="189"/>
      <c r="G152" s="189"/>
      <c r="H152" s="189"/>
      <c r="I152" s="189"/>
      <c r="J152" s="189"/>
      <c r="K152" s="189"/>
      <c r="L152" s="190"/>
      <c r="M152" s="168"/>
      <c r="N152" s="169"/>
      <c r="O152" s="142"/>
    </row>
    <row r="153" spans="2:15" ht="15" customHeight="1" x14ac:dyDescent="0.2">
      <c r="B153" s="167">
        <v>16</v>
      </c>
      <c r="C153" s="188" t="s">
        <v>277</v>
      </c>
      <c r="D153" s="189"/>
      <c r="E153" s="189"/>
      <c r="F153" s="189"/>
      <c r="G153" s="189"/>
      <c r="H153" s="189"/>
      <c r="I153" s="189"/>
      <c r="J153" s="189"/>
      <c r="K153" s="189"/>
      <c r="L153" s="190"/>
      <c r="M153" s="168"/>
      <c r="N153" s="169"/>
      <c r="O153" s="142"/>
    </row>
    <row r="154" spans="2:15" ht="15" customHeight="1" x14ac:dyDescent="0.2">
      <c r="B154" s="167">
        <v>17</v>
      </c>
      <c r="C154" s="188" t="s">
        <v>278</v>
      </c>
      <c r="D154" s="189"/>
      <c r="E154" s="189"/>
      <c r="F154" s="189"/>
      <c r="G154" s="189"/>
      <c r="H154" s="189"/>
      <c r="I154" s="189"/>
      <c r="J154" s="189"/>
      <c r="K154" s="189"/>
      <c r="L154" s="190"/>
      <c r="M154" s="168"/>
      <c r="N154" s="169"/>
      <c r="O154" s="142"/>
    </row>
    <row r="155" spans="2:15" ht="15" customHeight="1" x14ac:dyDescent="0.2">
      <c r="B155" s="167">
        <v>18</v>
      </c>
      <c r="C155" s="188" t="s">
        <v>279</v>
      </c>
      <c r="D155" s="189"/>
      <c r="E155" s="189"/>
      <c r="F155" s="189"/>
      <c r="G155" s="189"/>
      <c r="H155" s="189"/>
      <c r="I155" s="189"/>
      <c r="J155" s="189"/>
      <c r="K155" s="189"/>
      <c r="L155" s="190"/>
      <c r="M155" s="168"/>
      <c r="N155" s="169"/>
      <c r="O155" s="142"/>
    </row>
    <row r="156" spans="2:15" ht="15" customHeight="1" x14ac:dyDescent="0.2">
      <c r="B156" s="164" t="s">
        <v>280</v>
      </c>
      <c r="C156" s="165" t="str">
        <f>$C$31</f>
        <v>New capital expenditure</v>
      </c>
      <c r="D156" s="165"/>
      <c r="E156" s="165"/>
      <c r="F156" s="165"/>
      <c r="G156" s="165"/>
      <c r="H156" s="165"/>
      <c r="I156" s="165"/>
      <c r="J156" s="165"/>
      <c r="K156" s="165"/>
      <c r="L156" s="166"/>
      <c r="M156" s="168"/>
      <c r="N156" s="169"/>
      <c r="O156" s="142"/>
    </row>
    <row r="157" spans="2:15" ht="15" customHeight="1" x14ac:dyDescent="0.2">
      <c r="B157" s="167">
        <v>19</v>
      </c>
      <c r="C157" s="188" t="s">
        <v>281</v>
      </c>
      <c r="D157" s="189" t="s">
        <v>282</v>
      </c>
      <c r="E157" s="189" t="s">
        <v>282</v>
      </c>
      <c r="F157" s="189" t="s">
        <v>282</v>
      </c>
      <c r="G157" s="189" t="s">
        <v>282</v>
      </c>
      <c r="H157" s="189" t="s">
        <v>282</v>
      </c>
      <c r="I157" s="189" t="s">
        <v>282</v>
      </c>
      <c r="J157" s="189" t="s">
        <v>282</v>
      </c>
      <c r="K157" s="189" t="s">
        <v>282</v>
      </c>
      <c r="L157" s="190" t="s">
        <v>282</v>
      </c>
      <c r="M157" s="168"/>
      <c r="N157" s="169"/>
      <c r="O157" s="142"/>
    </row>
    <row r="158" spans="2:15" ht="15" customHeight="1" x14ac:dyDescent="0.2">
      <c r="B158" s="167">
        <v>20</v>
      </c>
      <c r="C158" s="188" t="s">
        <v>283</v>
      </c>
      <c r="D158" s="189" t="s">
        <v>284</v>
      </c>
      <c r="E158" s="189" t="s">
        <v>284</v>
      </c>
      <c r="F158" s="189" t="s">
        <v>284</v>
      </c>
      <c r="G158" s="189" t="s">
        <v>284</v>
      </c>
      <c r="H158" s="189" t="s">
        <v>284</v>
      </c>
      <c r="I158" s="189" t="s">
        <v>284</v>
      </c>
      <c r="J158" s="189" t="s">
        <v>284</v>
      </c>
      <c r="K158" s="189" t="s">
        <v>284</v>
      </c>
      <c r="L158" s="190" t="s">
        <v>284</v>
      </c>
      <c r="M158" s="168"/>
      <c r="N158" s="169"/>
      <c r="O158" s="142"/>
    </row>
    <row r="159" spans="2:15" ht="15" customHeight="1" x14ac:dyDescent="0.2">
      <c r="B159" s="167">
        <v>21</v>
      </c>
      <c r="C159" s="188" t="s">
        <v>285</v>
      </c>
      <c r="D159" s="189"/>
      <c r="E159" s="189"/>
      <c r="F159" s="189"/>
      <c r="G159" s="189"/>
      <c r="H159" s="189"/>
      <c r="I159" s="189"/>
      <c r="J159" s="189"/>
      <c r="K159" s="189"/>
      <c r="L159" s="190"/>
      <c r="M159" s="168"/>
      <c r="N159" s="169"/>
      <c r="O159" s="142"/>
    </row>
    <row r="160" spans="2:15" ht="15" customHeight="1" x14ac:dyDescent="0.2">
      <c r="B160" s="167">
        <v>22</v>
      </c>
      <c r="C160" s="188" t="s">
        <v>286</v>
      </c>
      <c r="D160" s="189" t="s">
        <v>287</v>
      </c>
      <c r="E160" s="189" t="s">
        <v>287</v>
      </c>
      <c r="F160" s="189" t="s">
        <v>287</v>
      </c>
      <c r="G160" s="189" t="s">
        <v>287</v>
      </c>
      <c r="H160" s="189" t="s">
        <v>287</v>
      </c>
      <c r="I160" s="189" t="s">
        <v>287</v>
      </c>
      <c r="J160" s="189" t="s">
        <v>287</v>
      </c>
      <c r="K160" s="189" t="s">
        <v>287</v>
      </c>
      <c r="L160" s="190" t="s">
        <v>287</v>
      </c>
      <c r="M160" s="168"/>
      <c r="N160" s="169"/>
      <c r="O160" s="142"/>
    </row>
    <row r="161" spans="2:15" ht="15" customHeight="1" x14ac:dyDescent="0.2">
      <c r="B161" s="167">
        <v>23</v>
      </c>
      <c r="C161" s="194" t="s">
        <v>288</v>
      </c>
      <c r="D161" s="195"/>
      <c r="E161" s="195"/>
      <c r="F161" s="195"/>
      <c r="G161" s="195"/>
      <c r="H161" s="195"/>
      <c r="I161" s="195"/>
      <c r="J161" s="195"/>
      <c r="K161" s="195"/>
      <c r="L161" s="196"/>
      <c r="M161" s="168"/>
      <c r="N161" s="169"/>
      <c r="O161" s="142"/>
    </row>
    <row r="162" spans="2:15" ht="15" customHeight="1" x14ac:dyDescent="0.2">
      <c r="B162" s="167">
        <v>24</v>
      </c>
      <c r="C162" s="194" t="s">
        <v>289</v>
      </c>
      <c r="D162" s="195"/>
      <c r="E162" s="195"/>
      <c r="F162" s="195"/>
      <c r="G162" s="195"/>
      <c r="H162" s="195"/>
      <c r="I162" s="195"/>
      <c r="J162" s="195"/>
      <c r="K162" s="195"/>
      <c r="L162" s="196"/>
      <c r="M162" s="168"/>
      <c r="N162" s="169"/>
      <c r="O162" s="142"/>
    </row>
    <row r="163" spans="2:15" ht="15" customHeight="1" x14ac:dyDescent="0.2">
      <c r="B163" s="167">
        <v>25</v>
      </c>
      <c r="C163" s="197" t="s">
        <v>290</v>
      </c>
      <c r="D163" s="198"/>
      <c r="E163" s="198"/>
      <c r="F163" s="198"/>
      <c r="G163" s="198"/>
      <c r="H163" s="198"/>
      <c r="I163" s="198"/>
      <c r="J163" s="198"/>
      <c r="K163" s="198"/>
      <c r="L163" s="199"/>
      <c r="M163" s="168"/>
      <c r="N163" s="169"/>
      <c r="O163" s="142"/>
    </row>
    <row r="164" spans="2:15" ht="15" customHeight="1" x14ac:dyDescent="0.2">
      <c r="B164" s="167">
        <v>26</v>
      </c>
      <c r="C164" s="188" t="s">
        <v>291</v>
      </c>
      <c r="D164" s="189" t="s">
        <v>292</v>
      </c>
      <c r="E164" s="189" t="s">
        <v>292</v>
      </c>
      <c r="F164" s="189" t="s">
        <v>292</v>
      </c>
      <c r="G164" s="189" t="s">
        <v>292</v>
      </c>
      <c r="H164" s="189" t="s">
        <v>292</v>
      </c>
      <c r="I164" s="189" t="s">
        <v>292</v>
      </c>
      <c r="J164" s="189" t="s">
        <v>292</v>
      </c>
      <c r="K164" s="189" t="s">
        <v>292</v>
      </c>
      <c r="L164" s="190" t="s">
        <v>292</v>
      </c>
      <c r="M164" s="168"/>
      <c r="N164" s="169"/>
      <c r="O164" s="142"/>
    </row>
    <row r="165" spans="2:15" ht="15" customHeight="1" x14ac:dyDescent="0.2">
      <c r="B165" s="167">
        <v>27</v>
      </c>
      <c r="C165" s="188" t="s">
        <v>293</v>
      </c>
      <c r="D165" s="189" t="s">
        <v>294</v>
      </c>
      <c r="E165" s="189" t="s">
        <v>294</v>
      </c>
      <c r="F165" s="189" t="s">
        <v>294</v>
      </c>
      <c r="G165" s="189" t="s">
        <v>294</v>
      </c>
      <c r="H165" s="189" t="s">
        <v>294</v>
      </c>
      <c r="I165" s="189" t="s">
        <v>294</v>
      </c>
      <c r="J165" s="189" t="s">
        <v>294</v>
      </c>
      <c r="K165" s="189" t="s">
        <v>294</v>
      </c>
      <c r="L165" s="190" t="s">
        <v>294</v>
      </c>
      <c r="M165" s="168"/>
      <c r="N165" s="169"/>
      <c r="O165" s="142"/>
    </row>
    <row r="166" spans="2:15" ht="15" customHeight="1" x14ac:dyDescent="0.2">
      <c r="B166" s="167">
        <v>28</v>
      </c>
      <c r="C166" s="188" t="s">
        <v>295</v>
      </c>
      <c r="D166" s="189"/>
      <c r="E166" s="189"/>
      <c r="F166" s="189"/>
      <c r="G166" s="189"/>
      <c r="H166" s="189"/>
      <c r="I166" s="189"/>
      <c r="J166" s="189"/>
      <c r="K166" s="189"/>
      <c r="L166" s="190"/>
      <c r="M166" s="168"/>
      <c r="N166" s="169"/>
      <c r="O166" s="142"/>
    </row>
    <row r="167" spans="2:15" ht="15" customHeight="1" x14ac:dyDescent="0.2">
      <c r="B167" s="167">
        <v>29</v>
      </c>
      <c r="C167" s="188" t="s">
        <v>296</v>
      </c>
      <c r="D167" s="189" t="s">
        <v>297</v>
      </c>
      <c r="E167" s="189" t="s">
        <v>297</v>
      </c>
      <c r="F167" s="189" t="s">
        <v>297</v>
      </c>
      <c r="G167" s="189" t="s">
        <v>297</v>
      </c>
      <c r="H167" s="189" t="s">
        <v>297</v>
      </c>
      <c r="I167" s="189" t="s">
        <v>297</v>
      </c>
      <c r="J167" s="189" t="s">
        <v>297</v>
      </c>
      <c r="K167" s="189" t="s">
        <v>297</v>
      </c>
      <c r="L167" s="190" t="s">
        <v>297</v>
      </c>
      <c r="M167" s="168"/>
      <c r="N167" s="169"/>
      <c r="O167" s="142"/>
    </row>
    <row r="168" spans="2:15" ht="15" customHeight="1" x14ac:dyDescent="0.2">
      <c r="B168" s="167">
        <v>30</v>
      </c>
      <c r="C168" s="194" t="s">
        <v>298</v>
      </c>
      <c r="D168" s="195"/>
      <c r="E168" s="195"/>
      <c r="F168" s="195"/>
      <c r="G168" s="195"/>
      <c r="H168" s="195"/>
      <c r="I168" s="195"/>
      <c r="J168" s="195"/>
      <c r="K168" s="195"/>
      <c r="L168" s="196"/>
      <c r="M168" s="168"/>
      <c r="N168" s="169"/>
      <c r="O168" s="142"/>
    </row>
    <row r="169" spans="2:15" ht="15" customHeight="1" x14ac:dyDescent="0.2">
      <c r="B169" s="167">
        <v>31</v>
      </c>
      <c r="C169" s="194" t="s">
        <v>299</v>
      </c>
      <c r="D169" s="195"/>
      <c r="E169" s="195"/>
      <c r="F169" s="195"/>
      <c r="G169" s="195"/>
      <c r="H169" s="195"/>
      <c r="I169" s="195"/>
      <c r="J169" s="195"/>
      <c r="K169" s="195"/>
      <c r="L169" s="196"/>
      <c r="M169" s="168"/>
      <c r="N169" s="169"/>
      <c r="O169" s="142"/>
    </row>
    <row r="170" spans="2:15" ht="15" customHeight="1" x14ac:dyDescent="0.2">
      <c r="B170" s="167">
        <v>32</v>
      </c>
      <c r="C170" s="197" t="s">
        <v>300</v>
      </c>
      <c r="D170" s="198"/>
      <c r="E170" s="198"/>
      <c r="F170" s="198"/>
      <c r="G170" s="198"/>
      <c r="H170" s="198"/>
      <c r="I170" s="198"/>
      <c r="J170" s="198"/>
      <c r="K170" s="198"/>
      <c r="L170" s="199"/>
      <c r="M170" s="168"/>
      <c r="N170" s="169"/>
      <c r="O170" s="142"/>
    </row>
    <row r="171" spans="2:15" ht="15" customHeight="1" x14ac:dyDescent="0.2">
      <c r="B171" s="167">
        <v>33</v>
      </c>
      <c r="C171" s="188" t="s">
        <v>301</v>
      </c>
      <c r="D171" s="189" t="s">
        <v>302</v>
      </c>
      <c r="E171" s="189" t="s">
        <v>302</v>
      </c>
      <c r="F171" s="189" t="s">
        <v>302</v>
      </c>
      <c r="G171" s="189" t="s">
        <v>302</v>
      </c>
      <c r="H171" s="189" t="s">
        <v>302</v>
      </c>
      <c r="I171" s="189" t="s">
        <v>302</v>
      </c>
      <c r="J171" s="189" t="s">
        <v>302</v>
      </c>
      <c r="K171" s="189" t="s">
        <v>302</v>
      </c>
      <c r="L171" s="190" t="s">
        <v>302</v>
      </c>
      <c r="M171" s="168"/>
      <c r="N171" s="169"/>
      <c r="O171" s="142"/>
    </row>
    <row r="172" spans="2:15" ht="15" customHeight="1" x14ac:dyDescent="0.2">
      <c r="B172" s="167">
        <v>34</v>
      </c>
      <c r="C172" s="188" t="s">
        <v>303</v>
      </c>
      <c r="D172" s="189" t="s">
        <v>304</v>
      </c>
      <c r="E172" s="189" t="s">
        <v>304</v>
      </c>
      <c r="F172" s="189" t="s">
        <v>304</v>
      </c>
      <c r="G172" s="189" t="s">
        <v>304</v>
      </c>
      <c r="H172" s="189" t="s">
        <v>304</v>
      </c>
      <c r="I172" s="189" t="s">
        <v>304</v>
      </c>
      <c r="J172" s="189" t="s">
        <v>304</v>
      </c>
      <c r="K172" s="189" t="s">
        <v>304</v>
      </c>
      <c r="L172" s="190" t="s">
        <v>304</v>
      </c>
      <c r="M172" s="168"/>
      <c r="N172" s="169"/>
      <c r="O172" s="142"/>
    </row>
    <row r="173" spans="2:15" ht="15" customHeight="1" x14ac:dyDescent="0.2">
      <c r="B173" s="167">
        <v>35</v>
      </c>
      <c r="C173" s="188" t="s">
        <v>305</v>
      </c>
      <c r="D173" s="189"/>
      <c r="E173" s="189"/>
      <c r="F173" s="189"/>
      <c r="G173" s="189"/>
      <c r="H173" s="189"/>
      <c r="I173" s="189"/>
      <c r="J173" s="189"/>
      <c r="K173" s="189"/>
      <c r="L173" s="190"/>
      <c r="M173" s="168"/>
      <c r="N173" s="169"/>
      <c r="O173" s="142"/>
    </row>
    <row r="174" spans="2:15" ht="15" customHeight="1" x14ac:dyDescent="0.2">
      <c r="B174" s="167">
        <v>36</v>
      </c>
      <c r="C174" s="188" t="s">
        <v>306</v>
      </c>
      <c r="D174" s="189" t="s">
        <v>307</v>
      </c>
      <c r="E174" s="189" t="s">
        <v>307</v>
      </c>
      <c r="F174" s="189" t="s">
        <v>307</v>
      </c>
      <c r="G174" s="189" t="s">
        <v>307</v>
      </c>
      <c r="H174" s="189" t="s">
        <v>307</v>
      </c>
      <c r="I174" s="189" t="s">
        <v>307</v>
      </c>
      <c r="J174" s="189" t="s">
        <v>307</v>
      </c>
      <c r="K174" s="189" t="s">
        <v>307</v>
      </c>
      <c r="L174" s="190" t="s">
        <v>307</v>
      </c>
      <c r="M174" s="168"/>
      <c r="N174" s="169"/>
      <c r="O174" s="142"/>
    </row>
    <row r="175" spans="2:15" ht="15" customHeight="1" x14ac:dyDescent="0.2">
      <c r="B175" s="167">
        <v>37</v>
      </c>
      <c r="C175" s="194" t="s">
        <v>308</v>
      </c>
      <c r="D175" s="195"/>
      <c r="E175" s="195"/>
      <c r="F175" s="195"/>
      <c r="G175" s="195"/>
      <c r="H175" s="195"/>
      <c r="I175" s="195"/>
      <c r="J175" s="195"/>
      <c r="K175" s="195"/>
      <c r="L175" s="196"/>
      <c r="M175" s="168"/>
      <c r="N175" s="169"/>
      <c r="O175" s="142"/>
    </row>
    <row r="176" spans="2:15" ht="15" customHeight="1" x14ac:dyDescent="0.2">
      <c r="B176" s="167">
        <v>38</v>
      </c>
      <c r="C176" s="194" t="s">
        <v>309</v>
      </c>
      <c r="D176" s="195"/>
      <c r="E176" s="195"/>
      <c r="F176" s="195"/>
      <c r="G176" s="195"/>
      <c r="H176" s="195"/>
      <c r="I176" s="195"/>
      <c r="J176" s="195"/>
      <c r="K176" s="195"/>
      <c r="L176" s="196"/>
      <c r="M176" s="168"/>
      <c r="N176" s="169"/>
      <c r="O176" s="142"/>
    </row>
    <row r="177" spans="2:15" ht="15" customHeight="1" x14ac:dyDescent="0.2">
      <c r="B177" s="167">
        <v>39</v>
      </c>
      <c r="C177" s="197" t="s">
        <v>310</v>
      </c>
      <c r="D177" s="198"/>
      <c r="E177" s="198"/>
      <c r="F177" s="198"/>
      <c r="G177" s="198"/>
      <c r="H177" s="198"/>
      <c r="I177" s="198"/>
      <c r="J177" s="198"/>
      <c r="K177" s="198"/>
      <c r="L177" s="199"/>
      <c r="M177" s="168"/>
      <c r="N177" s="169"/>
      <c r="O177" s="142"/>
    </row>
    <row r="178" spans="2:15" ht="15" customHeight="1" x14ac:dyDescent="0.2">
      <c r="B178" s="167">
        <v>40</v>
      </c>
      <c r="C178" s="188" t="s">
        <v>311</v>
      </c>
      <c r="D178" s="189" t="s">
        <v>312</v>
      </c>
      <c r="E178" s="189" t="s">
        <v>312</v>
      </c>
      <c r="F178" s="189" t="s">
        <v>312</v>
      </c>
      <c r="G178" s="189" t="s">
        <v>312</v>
      </c>
      <c r="H178" s="189" t="s">
        <v>312</v>
      </c>
      <c r="I178" s="189" t="s">
        <v>312</v>
      </c>
      <c r="J178" s="189" t="s">
        <v>312</v>
      </c>
      <c r="K178" s="189" t="s">
        <v>312</v>
      </c>
      <c r="L178" s="190" t="s">
        <v>312</v>
      </c>
      <c r="M178" s="168"/>
      <c r="N178" s="169"/>
      <c r="O178" s="142"/>
    </row>
    <row r="179" spans="2:15" ht="15" customHeight="1" x14ac:dyDescent="0.2">
      <c r="B179" s="167">
        <v>41</v>
      </c>
      <c r="C179" s="188" t="s">
        <v>313</v>
      </c>
      <c r="D179" s="189" t="s">
        <v>314</v>
      </c>
      <c r="E179" s="189" t="s">
        <v>314</v>
      </c>
      <c r="F179" s="189" t="s">
        <v>314</v>
      </c>
      <c r="G179" s="189" t="s">
        <v>314</v>
      </c>
      <c r="H179" s="189" t="s">
        <v>314</v>
      </c>
      <c r="I179" s="189" t="s">
        <v>314</v>
      </c>
      <c r="J179" s="189" t="s">
        <v>314</v>
      </c>
      <c r="K179" s="189" t="s">
        <v>314</v>
      </c>
      <c r="L179" s="190" t="s">
        <v>314</v>
      </c>
      <c r="M179" s="168"/>
      <c r="N179" s="169"/>
      <c r="O179" s="142"/>
    </row>
    <row r="180" spans="2:15" ht="15" customHeight="1" x14ac:dyDescent="0.2">
      <c r="B180" s="167">
        <v>42</v>
      </c>
      <c r="C180" s="188" t="s">
        <v>315</v>
      </c>
      <c r="D180" s="189"/>
      <c r="E180" s="189"/>
      <c r="F180" s="189"/>
      <c r="G180" s="189"/>
      <c r="H180" s="189"/>
      <c r="I180" s="189"/>
      <c r="J180" s="189"/>
      <c r="K180" s="189"/>
      <c r="L180" s="190"/>
      <c r="M180" s="168"/>
      <c r="N180" s="169"/>
      <c r="O180" s="142"/>
    </row>
    <row r="181" spans="2:15" ht="15" customHeight="1" x14ac:dyDescent="0.2">
      <c r="B181" s="167">
        <v>43</v>
      </c>
      <c r="C181" s="188" t="s">
        <v>316</v>
      </c>
      <c r="D181" s="189" t="s">
        <v>317</v>
      </c>
      <c r="E181" s="189" t="s">
        <v>317</v>
      </c>
      <c r="F181" s="189" t="s">
        <v>317</v>
      </c>
      <c r="G181" s="189" t="s">
        <v>317</v>
      </c>
      <c r="H181" s="189" t="s">
        <v>317</v>
      </c>
      <c r="I181" s="189" t="s">
        <v>317</v>
      </c>
      <c r="J181" s="189" t="s">
        <v>317</v>
      </c>
      <c r="K181" s="189" t="s">
        <v>317</v>
      </c>
      <c r="L181" s="190" t="s">
        <v>317</v>
      </c>
      <c r="M181" s="168"/>
      <c r="N181" s="169"/>
      <c r="O181" s="142"/>
    </row>
    <row r="182" spans="2:15" ht="15" customHeight="1" x14ac:dyDescent="0.2">
      <c r="B182" s="167">
        <v>44</v>
      </c>
      <c r="C182" s="194" t="s">
        <v>318</v>
      </c>
      <c r="D182" s="195"/>
      <c r="E182" s="195"/>
      <c r="F182" s="195"/>
      <c r="G182" s="195"/>
      <c r="H182" s="195"/>
      <c r="I182" s="195"/>
      <c r="J182" s="195"/>
      <c r="K182" s="195"/>
      <c r="L182" s="196"/>
      <c r="M182" s="168"/>
      <c r="N182" s="169"/>
      <c r="O182" s="142"/>
    </row>
    <row r="183" spans="2:15" ht="15" customHeight="1" x14ac:dyDescent="0.2">
      <c r="B183" s="167">
        <v>45</v>
      </c>
      <c r="C183" s="194" t="s">
        <v>319</v>
      </c>
      <c r="D183" s="195"/>
      <c r="E183" s="195"/>
      <c r="F183" s="195"/>
      <c r="G183" s="195"/>
      <c r="H183" s="195"/>
      <c r="I183" s="195"/>
      <c r="J183" s="195"/>
      <c r="K183" s="195"/>
      <c r="L183" s="196"/>
      <c r="M183" s="168"/>
      <c r="N183" s="169"/>
      <c r="O183" s="142"/>
    </row>
    <row r="184" spans="2:15" ht="15" customHeight="1" x14ac:dyDescent="0.2">
      <c r="B184" s="167">
        <v>46</v>
      </c>
      <c r="C184" s="197" t="s">
        <v>320</v>
      </c>
      <c r="D184" s="198"/>
      <c r="E184" s="198"/>
      <c r="F184" s="198"/>
      <c r="G184" s="198"/>
      <c r="H184" s="198"/>
      <c r="I184" s="198"/>
      <c r="J184" s="198"/>
      <c r="K184" s="198"/>
      <c r="L184" s="199"/>
      <c r="M184" s="168"/>
      <c r="N184" s="169"/>
      <c r="O184" s="142"/>
    </row>
    <row r="185" spans="2:15" ht="15" customHeight="1" x14ac:dyDescent="0.2">
      <c r="B185" s="167">
        <v>47</v>
      </c>
      <c r="C185" s="188" t="s">
        <v>321</v>
      </c>
      <c r="D185" s="189" t="s">
        <v>312</v>
      </c>
      <c r="E185" s="189" t="s">
        <v>312</v>
      </c>
      <c r="F185" s="189" t="s">
        <v>312</v>
      </c>
      <c r="G185" s="189" t="s">
        <v>312</v>
      </c>
      <c r="H185" s="189" t="s">
        <v>312</v>
      </c>
      <c r="I185" s="189" t="s">
        <v>312</v>
      </c>
      <c r="J185" s="189" t="s">
        <v>312</v>
      </c>
      <c r="K185" s="189" t="s">
        <v>312</v>
      </c>
      <c r="L185" s="190" t="s">
        <v>312</v>
      </c>
      <c r="M185" s="168"/>
      <c r="N185" s="169"/>
      <c r="O185" s="142"/>
    </row>
    <row r="186" spans="2:15" ht="15" customHeight="1" x14ac:dyDescent="0.2">
      <c r="B186" s="167">
        <v>48</v>
      </c>
      <c r="C186" s="188" t="s">
        <v>322</v>
      </c>
      <c r="D186" s="189" t="s">
        <v>314</v>
      </c>
      <c r="E186" s="189" t="s">
        <v>314</v>
      </c>
      <c r="F186" s="189" t="s">
        <v>314</v>
      </c>
      <c r="G186" s="189" t="s">
        <v>314</v>
      </c>
      <c r="H186" s="189" t="s">
        <v>314</v>
      </c>
      <c r="I186" s="189" t="s">
        <v>314</v>
      </c>
      <c r="J186" s="189" t="s">
        <v>314</v>
      </c>
      <c r="K186" s="189" t="s">
        <v>314</v>
      </c>
      <c r="L186" s="190" t="s">
        <v>314</v>
      </c>
      <c r="M186" s="168"/>
      <c r="N186" s="169"/>
      <c r="O186" s="142"/>
    </row>
    <row r="187" spans="2:15" ht="15" customHeight="1" x14ac:dyDescent="0.2">
      <c r="B187" s="167">
        <v>49</v>
      </c>
      <c r="C187" s="188" t="s">
        <v>323</v>
      </c>
      <c r="D187" s="189"/>
      <c r="E187" s="189"/>
      <c r="F187" s="189"/>
      <c r="G187" s="189"/>
      <c r="H187" s="189"/>
      <c r="I187" s="189"/>
      <c r="J187" s="189"/>
      <c r="K187" s="189"/>
      <c r="L187" s="190"/>
      <c r="M187" s="168"/>
      <c r="N187" s="169"/>
      <c r="O187" s="142"/>
    </row>
    <row r="188" spans="2:15" ht="15" customHeight="1" x14ac:dyDescent="0.2">
      <c r="B188" s="167">
        <v>50</v>
      </c>
      <c r="C188" s="188" t="s">
        <v>324</v>
      </c>
      <c r="D188" s="189" t="s">
        <v>317</v>
      </c>
      <c r="E188" s="189" t="s">
        <v>317</v>
      </c>
      <c r="F188" s="189" t="s">
        <v>317</v>
      </c>
      <c r="G188" s="189" t="s">
        <v>317</v>
      </c>
      <c r="H188" s="189" t="s">
        <v>317</v>
      </c>
      <c r="I188" s="189" t="s">
        <v>317</v>
      </c>
      <c r="J188" s="189" t="s">
        <v>317</v>
      </c>
      <c r="K188" s="189" t="s">
        <v>317</v>
      </c>
      <c r="L188" s="190" t="s">
        <v>317</v>
      </c>
      <c r="M188" s="168"/>
      <c r="N188" s="169"/>
      <c r="O188" s="142"/>
    </row>
    <row r="189" spans="2:15" ht="15" customHeight="1" x14ac:dyDescent="0.2">
      <c r="B189" s="167">
        <v>51</v>
      </c>
      <c r="C189" s="194" t="s">
        <v>325</v>
      </c>
      <c r="D189" s="195"/>
      <c r="E189" s="195"/>
      <c r="F189" s="195"/>
      <c r="G189" s="195"/>
      <c r="H189" s="195"/>
      <c r="I189" s="195"/>
      <c r="J189" s="195"/>
      <c r="K189" s="195"/>
      <c r="L189" s="196"/>
      <c r="M189" s="168"/>
      <c r="N189" s="169"/>
      <c r="O189" s="142"/>
    </row>
    <row r="190" spans="2:15" ht="15" customHeight="1" x14ac:dyDescent="0.2">
      <c r="B190" s="167">
        <v>52</v>
      </c>
      <c r="C190" s="194" t="s">
        <v>326</v>
      </c>
      <c r="D190" s="195"/>
      <c r="E190" s="195"/>
      <c r="F190" s="195"/>
      <c r="G190" s="195"/>
      <c r="H190" s="195"/>
      <c r="I190" s="195"/>
      <c r="J190" s="195"/>
      <c r="K190" s="195"/>
      <c r="L190" s="196"/>
      <c r="M190" s="168"/>
      <c r="N190" s="169"/>
      <c r="O190" s="142"/>
    </row>
    <row r="191" spans="2:15" ht="15" customHeight="1" x14ac:dyDescent="0.2">
      <c r="B191" s="167">
        <v>53</v>
      </c>
      <c r="C191" s="200" t="s">
        <v>327</v>
      </c>
      <c r="D191" s="201"/>
      <c r="E191" s="201"/>
      <c r="F191" s="201"/>
      <c r="G191" s="201"/>
      <c r="H191" s="201"/>
      <c r="I191" s="201"/>
      <c r="J191" s="201"/>
      <c r="K191" s="201"/>
      <c r="L191" s="202"/>
      <c r="M191" s="168"/>
      <c r="N191" s="169"/>
      <c r="O191" s="142"/>
    </row>
    <row r="192" spans="2:15" ht="15" customHeight="1" x14ac:dyDescent="0.2">
      <c r="B192" s="164" t="s">
        <v>328</v>
      </c>
      <c r="C192" s="165" t="str">
        <f>$C$68</f>
        <v>Disallowable expenditure</v>
      </c>
      <c r="D192" s="165"/>
      <c r="E192" s="165"/>
      <c r="F192" s="165"/>
      <c r="G192" s="165"/>
      <c r="H192" s="165"/>
      <c r="I192" s="165"/>
      <c r="J192" s="165"/>
      <c r="K192" s="165"/>
      <c r="L192" s="166"/>
      <c r="M192" s="168"/>
      <c r="N192" s="169"/>
      <c r="O192" s="142"/>
    </row>
    <row r="193" spans="2:15" ht="30" customHeight="1" x14ac:dyDescent="0.2">
      <c r="B193" s="167">
        <v>54</v>
      </c>
      <c r="C193" s="188" t="s">
        <v>329</v>
      </c>
      <c r="D193" s="189" t="s">
        <v>151</v>
      </c>
      <c r="E193" s="189" t="s">
        <v>151</v>
      </c>
      <c r="F193" s="189" t="s">
        <v>151</v>
      </c>
      <c r="G193" s="189" t="s">
        <v>151</v>
      </c>
      <c r="H193" s="189" t="s">
        <v>151</v>
      </c>
      <c r="I193" s="189" t="s">
        <v>151</v>
      </c>
      <c r="J193" s="189" t="s">
        <v>151</v>
      </c>
      <c r="K193" s="189" t="s">
        <v>151</v>
      </c>
      <c r="L193" s="190" t="s">
        <v>151</v>
      </c>
      <c r="M193" s="168"/>
      <c r="N193" s="169"/>
      <c r="O193" s="142"/>
    </row>
    <row r="194" spans="2:15" ht="30" customHeight="1" x14ac:dyDescent="0.2">
      <c r="B194" s="167">
        <v>55</v>
      </c>
      <c r="C194" s="188" t="s">
        <v>330</v>
      </c>
      <c r="D194" s="189" t="s">
        <v>331</v>
      </c>
      <c r="E194" s="189" t="s">
        <v>331</v>
      </c>
      <c r="F194" s="189" t="s">
        <v>331</v>
      </c>
      <c r="G194" s="189" t="s">
        <v>331</v>
      </c>
      <c r="H194" s="189" t="s">
        <v>331</v>
      </c>
      <c r="I194" s="189" t="s">
        <v>331</v>
      </c>
      <c r="J194" s="189" t="s">
        <v>331</v>
      </c>
      <c r="K194" s="189" t="s">
        <v>331</v>
      </c>
      <c r="L194" s="190" t="s">
        <v>331</v>
      </c>
      <c r="M194" s="168"/>
      <c r="N194" s="169"/>
      <c r="O194" s="142"/>
    </row>
    <row r="195" spans="2:15" ht="30" customHeight="1" x14ac:dyDescent="0.2">
      <c r="B195" s="167">
        <v>56</v>
      </c>
      <c r="C195" s="188" t="s">
        <v>332</v>
      </c>
      <c r="D195" s="189" t="s">
        <v>333</v>
      </c>
      <c r="E195" s="189" t="s">
        <v>333</v>
      </c>
      <c r="F195" s="189" t="s">
        <v>333</v>
      </c>
      <c r="G195" s="189" t="s">
        <v>333</v>
      </c>
      <c r="H195" s="189" t="s">
        <v>333</v>
      </c>
      <c r="I195" s="189" t="s">
        <v>333</v>
      </c>
      <c r="J195" s="189" t="s">
        <v>333</v>
      </c>
      <c r="K195" s="189" t="s">
        <v>333</v>
      </c>
      <c r="L195" s="190" t="s">
        <v>333</v>
      </c>
      <c r="M195" s="168"/>
      <c r="N195" s="169"/>
      <c r="O195" s="142"/>
    </row>
    <row r="196" spans="2:15" ht="30" customHeight="1" x14ac:dyDescent="0.2">
      <c r="B196" s="167">
        <v>57</v>
      </c>
      <c r="C196" s="188" t="s">
        <v>334</v>
      </c>
      <c r="D196" s="189" t="s">
        <v>335</v>
      </c>
      <c r="E196" s="189" t="s">
        <v>335</v>
      </c>
      <c r="F196" s="189" t="s">
        <v>335</v>
      </c>
      <c r="G196" s="189" t="s">
        <v>335</v>
      </c>
      <c r="H196" s="189" t="s">
        <v>335</v>
      </c>
      <c r="I196" s="189" t="s">
        <v>335</v>
      </c>
      <c r="J196" s="189" t="s">
        <v>335</v>
      </c>
      <c r="K196" s="189" t="s">
        <v>335</v>
      </c>
      <c r="L196" s="190" t="s">
        <v>335</v>
      </c>
      <c r="M196" s="168"/>
      <c r="N196" s="169"/>
      <c r="O196" s="142"/>
    </row>
    <row r="197" spans="2:15" ht="30" customHeight="1" x14ac:dyDescent="0.2">
      <c r="B197" s="167">
        <v>58</v>
      </c>
      <c r="C197" s="188" t="s">
        <v>336</v>
      </c>
      <c r="D197" s="189" t="s">
        <v>335</v>
      </c>
      <c r="E197" s="189" t="s">
        <v>335</v>
      </c>
      <c r="F197" s="189" t="s">
        <v>335</v>
      </c>
      <c r="G197" s="189" t="s">
        <v>335</v>
      </c>
      <c r="H197" s="189" t="s">
        <v>335</v>
      </c>
      <c r="I197" s="189" t="s">
        <v>335</v>
      </c>
      <c r="J197" s="189" t="s">
        <v>335</v>
      </c>
      <c r="K197" s="189" t="s">
        <v>335</v>
      </c>
      <c r="L197" s="190" t="s">
        <v>335</v>
      </c>
      <c r="M197" s="168"/>
      <c r="N197" s="169"/>
      <c r="O197" s="142"/>
    </row>
    <row r="198" spans="2:15" ht="30" customHeight="1" x14ac:dyDescent="0.2">
      <c r="B198" s="167">
        <v>59</v>
      </c>
      <c r="C198" s="188" t="s">
        <v>337</v>
      </c>
      <c r="D198" s="189" t="s">
        <v>151</v>
      </c>
      <c r="E198" s="189" t="s">
        <v>151</v>
      </c>
      <c r="F198" s="189" t="s">
        <v>151</v>
      </c>
      <c r="G198" s="189" t="s">
        <v>151</v>
      </c>
      <c r="H198" s="189" t="s">
        <v>151</v>
      </c>
      <c r="I198" s="189" t="s">
        <v>151</v>
      </c>
      <c r="J198" s="189" t="s">
        <v>151</v>
      </c>
      <c r="K198" s="189" t="s">
        <v>151</v>
      </c>
      <c r="L198" s="190" t="s">
        <v>151</v>
      </c>
      <c r="M198" s="168"/>
      <c r="N198" s="169"/>
      <c r="O198" s="142"/>
    </row>
    <row r="199" spans="2:15" ht="30" customHeight="1" x14ac:dyDescent="0.2">
      <c r="B199" s="167">
        <v>60</v>
      </c>
      <c r="C199" s="188" t="s">
        <v>338</v>
      </c>
      <c r="D199" s="189" t="s">
        <v>151</v>
      </c>
      <c r="E199" s="189" t="s">
        <v>151</v>
      </c>
      <c r="F199" s="189" t="s">
        <v>151</v>
      </c>
      <c r="G199" s="189" t="s">
        <v>151</v>
      </c>
      <c r="H199" s="189" t="s">
        <v>151</v>
      </c>
      <c r="I199" s="189" t="s">
        <v>151</v>
      </c>
      <c r="J199" s="189" t="s">
        <v>151</v>
      </c>
      <c r="K199" s="189" t="s">
        <v>151</v>
      </c>
      <c r="L199" s="190" t="s">
        <v>151</v>
      </c>
      <c r="M199" s="168"/>
      <c r="N199" s="168"/>
    </row>
    <row r="200" spans="2:15" ht="30" customHeight="1" x14ac:dyDescent="0.2">
      <c r="B200" s="167">
        <v>61</v>
      </c>
      <c r="C200" s="188" t="s">
        <v>339</v>
      </c>
      <c r="D200" s="189" t="s">
        <v>151</v>
      </c>
      <c r="E200" s="189" t="s">
        <v>151</v>
      </c>
      <c r="F200" s="189" t="s">
        <v>151</v>
      </c>
      <c r="G200" s="189" t="s">
        <v>151</v>
      </c>
      <c r="H200" s="189" t="s">
        <v>151</v>
      </c>
      <c r="I200" s="189" t="s">
        <v>151</v>
      </c>
      <c r="J200" s="189" t="s">
        <v>151</v>
      </c>
      <c r="K200" s="189" t="s">
        <v>151</v>
      </c>
      <c r="L200" s="190" t="s">
        <v>151</v>
      </c>
      <c r="M200" s="168"/>
      <c r="N200" s="168"/>
    </row>
    <row r="201" spans="2:15" ht="30" customHeight="1" x14ac:dyDescent="0.2">
      <c r="B201" s="167">
        <v>62</v>
      </c>
      <c r="C201" s="188" t="s">
        <v>340</v>
      </c>
      <c r="D201" s="189" t="s">
        <v>151</v>
      </c>
      <c r="E201" s="189" t="s">
        <v>151</v>
      </c>
      <c r="F201" s="189" t="s">
        <v>151</v>
      </c>
      <c r="G201" s="189" t="s">
        <v>151</v>
      </c>
      <c r="H201" s="189" t="s">
        <v>151</v>
      </c>
      <c r="I201" s="189" t="s">
        <v>151</v>
      </c>
      <c r="J201" s="189" t="s">
        <v>151</v>
      </c>
      <c r="K201" s="189" t="s">
        <v>151</v>
      </c>
      <c r="L201" s="190" t="s">
        <v>151</v>
      </c>
      <c r="M201" s="168"/>
      <c r="N201" s="168"/>
    </row>
    <row r="202" spans="2:15" ht="30" customHeight="1" x14ac:dyDescent="0.2">
      <c r="B202" s="167">
        <v>63</v>
      </c>
      <c r="C202" s="188" t="s">
        <v>341</v>
      </c>
      <c r="D202" s="189" t="s">
        <v>151</v>
      </c>
      <c r="E202" s="189" t="s">
        <v>151</v>
      </c>
      <c r="F202" s="189" t="s">
        <v>151</v>
      </c>
      <c r="G202" s="189" t="s">
        <v>151</v>
      </c>
      <c r="H202" s="189" t="s">
        <v>151</v>
      </c>
      <c r="I202" s="189" t="s">
        <v>151</v>
      </c>
      <c r="J202" s="189" t="s">
        <v>151</v>
      </c>
      <c r="K202" s="189" t="s">
        <v>151</v>
      </c>
      <c r="L202" s="190" t="s">
        <v>151</v>
      </c>
      <c r="M202" s="168"/>
      <c r="N202" s="168"/>
    </row>
    <row r="203" spans="2:15" ht="15" customHeight="1" x14ac:dyDescent="0.2">
      <c r="B203" s="167">
        <v>64</v>
      </c>
      <c r="C203" s="188" t="s">
        <v>342</v>
      </c>
      <c r="D203" s="189" t="s">
        <v>171</v>
      </c>
      <c r="E203" s="189" t="s">
        <v>171</v>
      </c>
      <c r="F203" s="189" t="s">
        <v>171</v>
      </c>
      <c r="G203" s="189" t="s">
        <v>171</v>
      </c>
      <c r="H203" s="189" t="s">
        <v>171</v>
      </c>
      <c r="I203" s="189" t="s">
        <v>171</v>
      </c>
      <c r="J203" s="189" t="s">
        <v>171</v>
      </c>
      <c r="K203" s="189" t="s">
        <v>171</v>
      </c>
      <c r="L203" s="190" t="s">
        <v>171</v>
      </c>
      <c r="M203" s="10"/>
      <c r="N203" s="9"/>
    </row>
    <row r="204" spans="2:15" ht="15" customHeight="1" x14ac:dyDescent="0.2">
      <c r="B204" s="167">
        <v>65</v>
      </c>
      <c r="C204" s="188" t="s">
        <v>343</v>
      </c>
      <c r="D204" s="189" t="s">
        <v>344</v>
      </c>
      <c r="E204" s="189" t="s">
        <v>344</v>
      </c>
      <c r="F204" s="189" t="s">
        <v>344</v>
      </c>
      <c r="G204" s="189" t="s">
        <v>344</v>
      </c>
      <c r="H204" s="189" t="s">
        <v>344</v>
      </c>
      <c r="I204" s="189" t="s">
        <v>344</v>
      </c>
      <c r="J204" s="189" t="s">
        <v>344</v>
      </c>
      <c r="K204" s="189" t="s">
        <v>344</v>
      </c>
      <c r="L204" s="190" t="s">
        <v>344</v>
      </c>
      <c r="M204" s="10"/>
      <c r="N204" s="9"/>
    </row>
    <row r="205" spans="2:15" ht="15" customHeight="1" x14ac:dyDescent="0.2">
      <c r="B205" s="167">
        <v>66</v>
      </c>
      <c r="C205" s="188" t="s">
        <v>345</v>
      </c>
      <c r="D205" s="189" t="s">
        <v>346</v>
      </c>
      <c r="E205" s="189" t="s">
        <v>346</v>
      </c>
      <c r="F205" s="189" t="s">
        <v>346</v>
      </c>
      <c r="G205" s="189" t="s">
        <v>346</v>
      </c>
      <c r="H205" s="189" t="s">
        <v>346</v>
      </c>
      <c r="I205" s="189" t="s">
        <v>346</v>
      </c>
      <c r="J205" s="189" t="s">
        <v>346</v>
      </c>
      <c r="K205" s="189" t="s">
        <v>346</v>
      </c>
      <c r="L205" s="190" t="s">
        <v>346</v>
      </c>
      <c r="M205" s="10"/>
      <c r="N205" s="9"/>
    </row>
    <row r="206" spans="2:15" ht="15" customHeight="1" x14ac:dyDescent="0.2">
      <c r="B206" s="167">
        <v>67</v>
      </c>
      <c r="C206" s="188" t="s">
        <v>347</v>
      </c>
      <c r="D206" s="189" t="s">
        <v>348</v>
      </c>
      <c r="E206" s="189" t="s">
        <v>348</v>
      </c>
      <c r="F206" s="189" t="s">
        <v>348</v>
      </c>
      <c r="G206" s="189" t="s">
        <v>348</v>
      </c>
      <c r="H206" s="189" t="s">
        <v>348</v>
      </c>
      <c r="I206" s="189" t="s">
        <v>348</v>
      </c>
      <c r="J206" s="189" t="s">
        <v>348</v>
      </c>
      <c r="K206" s="189" t="s">
        <v>348</v>
      </c>
      <c r="L206" s="190" t="s">
        <v>348</v>
      </c>
      <c r="M206" s="10"/>
      <c r="N206" s="9"/>
    </row>
    <row r="207" spans="2:15" ht="15" customHeight="1" x14ac:dyDescent="0.2">
      <c r="B207" s="167">
        <v>68</v>
      </c>
      <c r="C207" s="188" t="s">
        <v>349</v>
      </c>
      <c r="D207" s="189" t="s">
        <v>348</v>
      </c>
      <c r="E207" s="189" t="s">
        <v>348</v>
      </c>
      <c r="F207" s="189" t="s">
        <v>348</v>
      </c>
      <c r="G207" s="189" t="s">
        <v>348</v>
      </c>
      <c r="H207" s="189" t="s">
        <v>348</v>
      </c>
      <c r="I207" s="189" t="s">
        <v>348</v>
      </c>
      <c r="J207" s="189" t="s">
        <v>348</v>
      </c>
      <c r="K207" s="189" t="s">
        <v>348</v>
      </c>
      <c r="L207" s="190" t="s">
        <v>348</v>
      </c>
      <c r="M207" s="10"/>
      <c r="N207" s="9"/>
    </row>
    <row r="208" spans="2:15" ht="15" customHeight="1" x14ac:dyDescent="0.2">
      <c r="B208" s="164" t="s">
        <v>350</v>
      </c>
      <c r="C208" s="165" t="str">
        <f>$C$85</f>
        <v>Allowable expenditure</v>
      </c>
      <c r="D208" s="165"/>
      <c r="E208" s="165"/>
      <c r="F208" s="165"/>
      <c r="G208" s="165"/>
      <c r="H208" s="165"/>
      <c r="I208" s="165"/>
      <c r="J208" s="165"/>
      <c r="K208" s="165"/>
      <c r="L208" s="166"/>
      <c r="M208" s="10"/>
      <c r="N208" s="9"/>
    </row>
    <row r="209" spans="2:14" ht="15" customHeight="1" x14ac:dyDescent="0.2">
      <c r="B209" s="167">
        <v>69</v>
      </c>
      <c r="C209" s="194" t="s">
        <v>351</v>
      </c>
      <c r="D209" s="195"/>
      <c r="E209" s="195"/>
      <c r="F209" s="195"/>
      <c r="G209" s="195"/>
      <c r="H209" s="195"/>
      <c r="I209" s="195"/>
      <c r="J209" s="195"/>
      <c r="K209" s="195"/>
      <c r="L209" s="196"/>
      <c r="M209" s="10"/>
      <c r="N209" s="9"/>
    </row>
    <row r="210" spans="2:14" ht="15" customHeight="1" x14ac:dyDescent="0.2">
      <c r="B210" s="167">
        <v>70</v>
      </c>
      <c r="C210" s="194" t="s">
        <v>352</v>
      </c>
      <c r="D210" s="195"/>
      <c r="E210" s="195"/>
      <c r="F210" s="195"/>
      <c r="G210" s="195"/>
      <c r="H210" s="195"/>
      <c r="I210" s="195"/>
      <c r="J210" s="195"/>
      <c r="K210" s="195"/>
      <c r="L210" s="196"/>
      <c r="M210" s="10"/>
      <c r="N210" s="9"/>
    </row>
    <row r="211" spans="2:14" ht="15" customHeight="1" x14ac:dyDescent="0.2">
      <c r="B211" s="167">
        <v>71</v>
      </c>
      <c r="C211" s="194" t="s">
        <v>353</v>
      </c>
      <c r="D211" s="195"/>
      <c r="E211" s="195"/>
      <c r="F211" s="195"/>
      <c r="G211" s="195"/>
      <c r="H211" s="195"/>
      <c r="I211" s="195"/>
      <c r="J211" s="195"/>
      <c r="K211" s="195"/>
      <c r="L211" s="196"/>
      <c r="M211" s="10"/>
      <c r="N211" s="9"/>
    </row>
    <row r="212" spans="2:14" ht="15" customHeight="1" x14ac:dyDescent="0.2">
      <c r="B212" s="167">
        <v>72</v>
      </c>
      <c r="C212" s="194" t="s">
        <v>354</v>
      </c>
      <c r="D212" s="195"/>
      <c r="E212" s="195"/>
      <c r="F212" s="195"/>
      <c r="G212" s="195"/>
      <c r="H212" s="195"/>
      <c r="I212" s="195"/>
      <c r="J212" s="195"/>
      <c r="K212" s="195"/>
      <c r="L212" s="196"/>
      <c r="M212" s="10"/>
      <c r="N212" s="9"/>
    </row>
    <row r="213" spans="2:14" ht="15" customHeight="1" x14ac:dyDescent="0.2">
      <c r="B213" s="167">
        <v>73</v>
      </c>
      <c r="C213" s="194" t="s">
        <v>355</v>
      </c>
      <c r="D213" s="195"/>
      <c r="E213" s="195"/>
      <c r="F213" s="195"/>
      <c r="G213" s="195"/>
      <c r="H213" s="195"/>
      <c r="I213" s="195"/>
      <c r="J213" s="195"/>
      <c r="K213" s="195"/>
      <c r="L213" s="196"/>
      <c r="M213" s="10"/>
      <c r="N213" s="9"/>
    </row>
    <row r="214" spans="2:14" ht="15" customHeight="1" x14ac:dyDescent="0.2">
      <c r="B214" s="167">
        <v>74</v>
      </c>
      <c r="C214" s="188" t="s">
        <v>356</v>
      </c>
      <c r="D214" s="189" t="s">
        <v>357</v>
      </c>
      <c r="E214" s="189" t="s">
        <v>357</v>
      </c>
      <c r="F214" s="189" t="s">
        <v>357</v>
      </c>
      <c r="G214" s="189" t="s">
        <v>357</v>
      </c>
      <c r="H214" s="189" t="s">
        <v>357</v>
      </c>
      <c r="I214" s="189" t="s">
        <v>357</v>
      </c>
      <c r="J214" s="189" t="s">
        <v>357</v>
      </c>
      <c r="K214" s="189" t="s">
        <v>357</v>
      </c>
      <c r="L214" s="190" t="s">
        <v>357</v>
      </c>
      <c r="M214" s="10"/>
      <c r="N214" s="9"/>
    </row>
    <row r="215" spans="2:14" ht="15" customHeight="1" x14ac:dyDescent="0.2">
      <c r="B215" s="167">
        <v>75</v>
      </c>
      <c r="C215" s="188" t="s">
        <v>358</v>
      </c>
      <c r="D215" s="189" t="s">
        <v>359</v>
      </c>
      <c r="E215" s="189" t="s">
        <v>359</v>
      </c>
      <c r="F215" s="189" t="s">
        <v>359</v>
      </c>
      <c r="G215" s="189" t="s">
        <v>359</v>
      </c>
      <c r="H215" s="189" t="s">
        <v>359</v>
      </c>
      <c r="I215" s="189" t="s">
        <v>359</v>
      </c>
      <c r="J215" s="189" t="s">
        <v>359</v>
      </c>
      <c r="K215" s="189" t="s">
        <v>359</v>
      </c>
      <c r="L215" s="190" t="s">
        <v>359</v>
      </c>
      <c r="M215" s="10"/>
      <c r="N215" s="9"/>
    </row>
    <row r="216" spans="2:14" ht="30" customHeight="1" x14ac:dyDescent="0.2">
      <c r="B216" s="167">
        <v>76</v>
      </c>
      <c r="C216" s="188" t="s">
        <v>360</v>
      </c>
      <c r="D216" s="189" t="s">
        <v>361</v>
      </c>
      <c r="E216" s="189" t="s">
        <v>361</v>
      </c>
      <c r="F216" s="189" t="s">
        <v>361</v>
      </c>
      <c r="G216" s="189" t="s">
        <v>361</v>
      </c>
      <c r="H216" s="189" t="s">
        <v>361</v>
      </c>
      <c r="I216" s="189" t="s">
        <v>361</v>
      </c>
      <c r="J216" s="189" t="s">
        <v>361</v>
      </c>
      <c r="K216" s="189" t="s">
        <v>361</v>
      </c>
      <c r="L216" s="190" t="s">
        <v>361</v>
      </c>
      <c r="M216" s="10"/>
      <c r="N216" s="9"/>
    </row>
    <row r="217" spans="2:14" ht="15" customHeight="1" x14ac:dyDescent="0.2">
      <c r="B217" s="167">
        <v>77</v>
      </c>
      <c r="C217" s="188" t="s">
        <v>362</v>
      </c>
      <c r="D217" s="189" t="s">
        <v>363</v>
      </c>
      <c r="E217" s="189" t="s">
        <v>363</v>
      </c>
      <c r="F217" s="189" t="s">
        <v>363</v>
      </c>
      <c r="G217" s="189" t="s">
        <v>363</v>
      </c>
      <c r="H217" s="189" t="s">
        <v>363</v>
      </c>
      <c r="I217" s="189" t="s">
        <v>363</v>
      </c>
      <c r="J217" s="189" t="s">
        <v>363</v>
      </c>
      <c r="K217" s="189" t="s">
        <v>363</v>
      </c>
      <c r="L217" s="190" t="s">
        <v>363</v>
      </c>
      <c r="M217" s="10"/>
      <c r="N217" s="9"/>
    </row>
    <row r="218" spans="2:14" ht="15" customHeight="1" x14ac:dyDescent="0.2">
      <c r="B218" s="167">
        <v>78</v>
      </c>
      <c r="C218" s="188" t="s">
        <v>364</v>
      </c>
      <c r="D218" s="189" t="s">
        <v>363</v>
      </c>
      <c r="E218" s="189" t="s">
        <v>363</v>
      </c>
      <c r="F218" s="189" t="s">
        <v>363</v>
      </c>
      <c r="G218" s="189" t="s">
        <v>363</v>
      </c>
      <c r="H218" s="189" t="s">
        <v>363</v>
      </c>
      <c r="I218" s="189" t="s">
        <v>363</v>
      </c>
      <c r="J218" s="189" t="s">
        <v>363</v>
      </c>
      <c r="K218" s="189" t="s">
        <v>363</v>
      </c>
      <c r="L218" s="190" t="s">
        <v>363</v>
      </c>
      <c r="M218" s="10"/>
      <c r="N218" s="9"/>
    </row>
    <row r="219" spans="2:14" ht="15" customHeight="1" x14ac:dyDescent="0.2">
      <c r="B219" s="164" t="s">
        <v>365</v>
      </c>
      <c r="C219" s="165" t="str">
        <f>$C$97</f>
        <v>Other taxable income</v>
      </c>
      <c r="D219" s="165"/>
      <c r="E219" s="165"/>
      <c r="F219" s="165"/>
      <c r="G219" s="165"/>
      <c r="H219" s="165"/>
      <c r="I219" s="165"/>
      <c r="J219" s="165"/>
      <c r="K219" s="165"/>
      <c r="L219" s="166"/>
      <c r="M219" s="10"/>
      <c r="N219" s="9"/>
    </row>
    <row r="220" spans="2:14" ht="15" customHeight="1" x14ac:dyDescent="0.2">
      <c r="B220" s="167">
        <v>79</v>
      </c>
      <c r="C220" s="188" t="s">
        <v>366</v>
      </c>
      <c r="D220" s="189" t="s">
        <v>367</v>
      </c>
      <c r="E220" s="189" t="s">
        <v>367</v>
      </c>
      <c r="F220" s="189" t="s">
        <v>367</v>
      </c>
      <c r="G220" s="189" t="s">
        <v>367</v>
      </c>
      <c r="H220" s="189" t="s">
        <v>367</v>
      </c>
      <c r="I220" s="189" t="s">
        <v>367</v>
      </c>
      <c r="J220" s="189" t="s">
        <v>367</v>
      </c>
      <c r="K220" s="189" t="s">
        <v>367</v>
      </c>
      <c r="L220" s="190" t="s">
        <v>367</v>
      </c>
      <c r="M220" s="10"/>
      <c r="N220" s="9"/>
    </row>
    <row r="221" spans="2:14" ht="15" customHeight="1" x14ac:dyDescent="0.2">
      <c r="B221" s="167">
        <v>80</v>
      </c>
      <c r="C221" s="188" t="s">
        <v>368</v>
      </c>
      <c r="D221" s="189" t="s">
        <v>369</v>
      </c>
      <c r="E221" s="189" t="s">
        <v>369</v>
      </c>
      <c r="F221" s="189" t="s">
        <v>369</v>
      </c>
      <c r="G221" s="189" t="s">
        <v>369</v>
      </c>
      <c r="H221" s="189" t="s">
        <v>369</v>
      </c>
      <c r="I221" s="189" t="s">
        <v>369</v>
      </c>
      <c r="J221" s="189" t="s">
        <v>369</v>
      </c>
      <c r="K221" s="189" t="s">
        <v>369</v>
      </c>
      <c r="L221" s="190" t="s">
        <v>369</v>
      </c>
      <c r="M221" s="10"/>
      <c r="N221" s="9"/>
    </row>
    <row r="222" spans="2:14" ht="15" customHeight="1" x14ac:dyDescent="0.2">
      <c r="B222" s="167">
        <v>81</v>
      </c>
      <c r="C222" s="188" t="s">
        <v>370</v>
      </c>
      <c r="D222" s="189" t="s">
        <v>371</v>
      </c>
      <c r="E222" s="189" t="s">
        <v>371</v>
      </c>
      <c r="F222" s="189" t="s">
        <v>371</v>
      </c>
      <c r="G222" s="189" t="s">
        <v>371</v>
      </c>
      <c r="H222" s="189" t="s">
        <v>371</v>
      </c>
      <c r="I222" s="189" t="s">
        <v>371</v>
      </c>
      <c r="J222" s="189" t="s">
        <v>371</v>
      </c>
      <c r="K222" s="189" t="s">
        <v>371</v>
      </c>
      <c r="L222" s="190" t="s">
        <v>371</v>
      </c>
      <c r="M222" s="10"/>
      <c r="N222" s="9"/>
    </row>
    <row r="223" spans="2:14" ht="15" customHeight="1" x14ac:dyDescent="0.2">
      <c r="B223" s="167">
        <v>82</v>
      </c>
      <c r="C223" s="188" t="s">
        <v>372</v>
      </c>
      <c r="D223" s="189" t="s">
        <v>373</v>
      </c>
      <c r="E223" s="189" t="s">
        <v>373</v>
      </c>
      <c r="F223" s="189" t="s">
        <v>373</v>
      </c>
      <c r="G223" s="189" t="s">
        <v>373</v>
      </c>
      <c r="H223" s="189" t="s">
        <v>373</v>
      </c>
      <c r="I223" s="189" t="s">
        <v>373</v>
      </c>
      <c r="J223" s="189" t="s">
        <v>373</v>
      </c>
      <c r="K223" s="189" t="s">
        <v>373</v>
      </c>
      <c r="L223" s="190" t="s">
        <v>373</v>
      </c>
      <c r="M223" s="10"/>
      <c r="N223" s="9"/>
    </row>
    <row r="224" spans="2:14" ht="15" customHeight="1" x14ac:dyDescent="0.2">
      <c r="B224" s="167">
        <v>83</v>
      </c>
      <c r="C224" s="188" t="s">
        <v>374</v>
      </c>
      <c r="D224" s="189" t="s">
        <v>373</v>
      </c>
      <c r="E224" s="189" t="s">
        <v>373</v>
      </c>
      <c r="F224" s="189" t="s">
        <v>373</v>
      </c>
      <c r="G224" s="189" t="s">
        <v>373</v>
      </c>
      <c r="H224" s="189" t="s">
        <v>373</v>
      </c>
      <c r="I224" s="189" t="s">
        <v>373</v>
      </c>
      <c r="J224" s="189" t="s">
        <v>373</v>
      </c>
      <c r="K224" s="189" t="s">
        <v>373</v>
      </c>
      <c r="L224" s="190" t="s">
        <v>373</v>
      </c>
      <c r="M224" s="10"/>
      <c r="N224" s="9"/>
    </row>
    <row r="225" spans="2:14" ht="15" customHeight="1" x14ac:dyDescent="0.2">
      <c r="B225" s="167">
        <v>84</v>
      </c>
      <c r="C225" s="188" t="s">
        <v>375</v>
      </c>
      <c r="D225" s="189" t="s">
        <v>376</v>
      </c>
      <c r="E225" s="189" t="s">
        <v>376</v>
      </c>
      <c r="F225" s="189" t="s">
        <v>376</v>
      </c>
      <c r="G225" s="189" t="s">
        <v>376</v>
      </c>
      <c r="H225" s="189" t="s">
        <v>376</v>
      </c>
      <c r="I225" s="189" t="s">
        <v>376</v>
      </c>
      <c r="J225" s="189" t="s">
        <v>376</v>
      </c>
      <c r="K225" s="189" t="s">
        <v>376</v>
      </c>
      <c r="L225" s="190" t="s">
        <v>376</v>
      </c>
      <c r="M225" s="10"/>
      <c r="N225" s="9"/>
    </row>
    <row r="226" spans="2:14" ht="15" customHeight="1" x14ac:dyDescent="0.2">
      <c r="B226" s="167">
        <v>85</v>
      </c>
      <c r="C226" s="188" t="s">
        <v>377</v>
      </c>
      <c r="D226" s="189" t="s">
        <v>378</v>
      </c>
      <c r="E226" s="189" t="s">
        <v>378</v>
      </c>
      <c r="F226" s="189" t="s">
        <v>378</v>
      </c>
      <c r="G226" s="189" t="s">
        <v>378</v>
      </c>
      <c r="H226" s="189" t="s">
        <v>378</v>
      </c>
      <c r="I226" s="189" t="s">
        <v>378</v>
      </c>
      <c r="J226" s="189" t="s">
        <v>378</v>
      </c>
      <c r="K226" s="189" t="s">
        <v>378</v>
      </c>
      <c r="L226" s="190" t="s">
        <v>378</v>
      </c>
      <c r="M226" s="10"/>
      <c r="N226" s="9"/>
    </row>
    <row r="227" spans="2:14" ht="15" customHeight="1" x14ac:dyDescent="0.2">
      <c r="B227" s="167">
        <v>86</v>
      </c>
      <c r="C227" s="188" t="s">
        <v>379</v>
      </c>
      <c r="D227" s="189" t="s">
        <v>380</v>
      </c>
      <c r="E227" s="189" t="s">
        <v>380</v>
      </c>
      <c r="F227" s="189" t="s">
        <v>380</v>
      </c>
      <c r="G227" s="189" t="s">
        <v>380</v>
      </c>
      <c r="H227" s="189" t="s">
        <v>380</v>
      </c>
      <c r="I227" s="189" t="s">
        <v>380</v>
      </c>
      <c r="J227" s="189" t="s">
        <v>380</v>
      </c>
      <c r="K227" s="189" t="s">
        <v>380</v>
      </c>
      <c r="L227" s="190" t="s">
        <v>380</v>
      </c>
      <c r="M227" s="10"/>
      <c r="N227" s="9"/>
    </row>
    <row r="228" spans="2:14" ht="15" customHeight="1" x14ac:dyDescent="0.2">
      <c r="B228" s="167">
        <v>87</v>
      </c>
      <c r="C228" s="188" t="s">
        <v>381</v>
      </c>
      <c r="D228" s="189" t="s">
        <v>382</v>
      </c>
      <c r="E228" s="189" t="s">
        <v>382</v>
      </c>
      <c r="F228" s="189" t="s">
        <v>382</v>
      </c>
      <c r="G228" s="189" t="s">
        <v>382</v>
      </c>
      <c r="H228" s="189" t="s">
        <v>382</v>
      </c>
      <c r="I228" s="189" t="s">
        <v>382</v>
      </c>
      <c r="J228" s="189" t="s">
        <v>382</v>
      </c>
      <c r="K228" s="189" t="s">
        <v>382</v>
      </c>
      <c r="L228" s="190" t="s">
        <v>382</v>
      </c>
      <c r="M228" s="10"/>
      <c r="N228" s="9"/>
    </row>
    <row r="229" spans="2:14" ht="15" customHeight="1" x14ac:dyDescent="0.2">
      <c r="B229" s="167">
        <v>88</v>
      </c>
      <c r="C229" s="188" t="s">
        <v>383</v>
      </c>
      <c r="D229" s="189" t="s">
        <v>382</v>
      </c>
      <c r="E229" s="189" t="s">
        <v>382</v>
      </c>
      <c r="F229" s="189" t="s">
        <v>382</v>
      </c>
      <c r="G229" s="189" t="s">
        <v>382</v>
      </c>
      <c r="H229" s="189" t="s">
        <v>382</v>
      </c>
      <c r="I229" s="189" t="s">
        <v>382</v>
      </c>
      <c r="J229" s="189" t="s">
        <v>382</v>
      </c>
      <c r="K229" s="189" t="s">
        <v>382</v>
      </c>
      <c r="L229" s="190" t="s">
        <v>382</v>
      </c>
      <c r="M229" s="10"/>
      <c r="N229" s="9"/>
    </row>
    <row r="230" spans="2:14" ht="15" customHeight="1" x14ac:dyDescent="0.2">
      <c r="B230" s="167">
        <v>89</v>
      </c>
      <c r="C230" s="188" t="s">
        <v>384</v>
      </c>
      <c r="D230" s="189" t="s">
        <v>385</v>
      </c>
      <c r="E230" s="189" t="s">
        <v>385</v>
      </c>
      <c r="F230" s="189" t="s">
        <v>385</v>
      </c>
      <c r="G230" s="189" t="s">
        <v>385</v>
      </c>
      <c r="H230" s="189" t="s">
        <v>385</v>
      </c>
      <c r="I230" s="189" t="s">
        <v>385</v>
      </c>
      <c r="J230" s="189" t="s">
        <v>385</v>
      </c>
      <c r="K230" s="189" t="s">
        <v>385</v>
      </c>
      <c r="L230" s="190" t="s">
        <v>385</v>
      </c>
      <c r="M230" s="10"/>
      <c r="N230" s="9"/>
    </row>
    <row r="231" spans="2:14" ht="15" customHeight="1" x14ac:dyDescent="0.2">
      <c r="B231" s="167">
        <v>90</v>
      </c>
      <c r="C231" s="188" t="s">
        <v>386</v>
      </c>
      <c r="D231" s="189" t="s">
        <v>387</v>
      </c>
      <c r="E231" s="189" t="s">
        <v>387</v>
      </c>
      <c r="F231" s="189" t="s">
        <v>387</v>
      </c>
      <c r="G231" s="189" t="s">
        <v>387</v>
      </c>
      <c r="H231" s="189" t="s">
        <v>387</v>
      </c>
      <c r="I231" s="189" t="s">
        <v>387</v>
      </c>
      <c r="J231" s="189" t="s">
        <v>387</v>
      </c>
      <c r="K231" s="189" t="s">
        <v>387</v>
      </c>
      <c r="L231" s="190" t="s">
        <v>387</v>
      </c>
      <c r="M231" s="10"/>
      <c r="N231" s="9"/>
    </row>
    <row r="232" spans="2:14" ht="15" customHeight="1" x14ac:dyDescent="0.2">
      <c r="B232" s="167">
        <v>91</v>
      </c>
      <c r="C232" s="188" t="s">
        <v>388</v>
      </c>
      <c r="D232" s="189" t="s">
        <v>389</v>
      </c>
      <c r="E232" s="189" t="s">
        <v>389</v>
      </c>
      <c r="F232" s="189" t="s">
        <v>389</v>
      </c>
      <c r="G232" s="189" t="s">
        <v>389</v>
      </c>
      <c r="H232" s="189" t="s">
        <v>389</v>
      </c>
      <c r="I232" s="189" t="s">
        <v>389</v>
      </c>
      <c r="J232" s="189" t="s">
        <v>389</v>
      </c>
      <c r="K232" s="189" t="s">
        <v>389</v>
      </c>
      <c r="L232" s="190" t="s">
        <v>389</v>
      </c>
      <c r="M232" s="10"/>
      <c r="N232" s="9"/>
    </row>
    <row r="233" spans="2:14" ht="15" customHeight="1" x14ac:dyDescent="0.2">
      <c r="B233" s="167">
        <v>92</v>
      </c>
      <c r="C233" s="188" t="s">
        <v>390</v>
      </c>
      <c r="D233" s="189" t="s">
        <v>391</v>
      </c>
      <c r="E233" s="189" t="s">
        <v>391</v>
      </c>
      <c r="F233" s="189" t="s">
        <v>391</v>
      </c>
      <c r="G233" s="189" t="s">
        <v>391</v>
      </c>
      <c r="H233" s="189" t="s">
        <v>391</v>
      </c>
      <c r="I233" s="189" t="s">
        <v>391</v>
      </c>
      <c r="J233" s="189" t="s">
        <v>391</v>
      </c>
      <c r="K233" s="189" t="s">
        <v>391</v>
      </c>
      <c r="L233" s="190" t="s">
        <v>391</v>
      </c>
      <c r="M233" s="10"/>
      <c r="N233" s="9"/>
    </row>
    <row r="234" spans="2:14" ht="15" customHeight="1" x14ac:dyDescent="0.2">
      <c r="B234" s="167">
        <v>93</v>
      </c>
      <c r="C234" s="188" t="s">
        <v>392</v>
      </c>
      <c r="D234" s="189" t="s">
        <v>391</v>
      </c>
      <c r="E234" s="189" t="s">
        <v>391</v>
      </c>
      <c r="F234" s="189" t="s">
        <v>391</v>
      </c>
      <c r="G234" s="189" t="s">
        <v>391</v>
      </c>
      <c r="H234" s="189" t="s">
        <v>391</v>
      </c>
      <c r="I234" s="189" t="s">
        <v>391</v>
      </c>
      <c r="J234" s="189" t="s">
        <v>391</v>
      </c>
      <c r="K234" s="189" t="s">
        <v>391</v>
      </c>
      <c r="L234" s="190" t="s">
        <v>391</v>
      </c>
      <c r="M234" s="10"/>
      <c r="N234" s="9"/>
    </row>
    <row r="235" spans="2:14" ht="15" customHeight="1" x14ac:dyDescent="0.2">
      <c r="B235" s="164" t="s">
        <v>393</v>
      </c>
      <c r="C235" s="165" t="str">
        <f>$C$114</f>
        <v>Brought forward losses</v>
      </c>
      <c r="D235" s="165"/>
      <c r="E235" s="165"/>
      <c r="F235" s="165"/>
      <c r="G235" s="165"/>
      <c r="H235" s="165"/>
      <c r="I235" s="165"/>
      <c r="J235" s="165"/>
      <c r="K235" s="165"/>
      <c r="L235" s="166"/>
      <c r="M235" s="10"/>
      <c r="N235" s="9"/>
    </row>
    <row r="236" spans="2:14" ht="15" customHeight="1" x14ac:dyDescent="0.2">
      <c r="B236" s="167">
        <v>94</v>
      </c>
      <c r="C236" s="188" t="s">
        <v>394</v>
      </c>
      <c r="D236" s="189" t="s">
        <v>395</v>
      </c>
      <c r="E236" s="189" t="s">
        <v>395</v>
      </c>
      <c r="F236" s="189" t="s">
        <v>395</v>
      </c>
      <c r="G236" s="189" t="s">
        <v>395</v>
      </c>
      <c r="H236" s="189" t="s">
        <v>395</v>
      </c>
      <c r="I236" s="189" t="s">
        <v>395</v>
      </c>
      <c r="J236" s="189" t="s">
        <v>395</v>
      </c>
      <c r="K236" s="189" t="s">
        <v>395</v>
      </c>
      <c r="L236" s="190" t="s">
        <v>395</v>
      </c>
      <c r="M236" s="10"/>
      <c r="N236" s="9"/>
    </row>
    <row r="237" spans="2:14" ht="15" customHeight="1" x14ac:dyDescent="0.2">
      <c r="B237" s="167">
        <v>95</v>
      </c>
      <c r="C237" s="188" t="s">
        <v>396</v>
      </c>
      <c r="D237" s="189" t="s">
        <v>397</v>
      </c>
      <c r="E237" s="189" t="s">
        <v>397</v>
      </c>
      <c r="F237" s="189" t="s">
        <v>397</v>
      </c>
      <c r="G237" s="189" t="s">
        <v>397</v>
      </c>
      <c r="H237" s="189" t="s">
        <v>397</v>
      </c>
      <c r="I237" s="189" t="s">
        <v>397</v>
      </c>
      <c r="J237" s="189" t="s">
        <v>397</v>
      </c>
      <c r="K237" s="189" t="s">
        <v>397</v>
      </c>
      <c r="L237" s="190" t="s">
        <v>397</v>
      </c>
      <c r="M237" s="10"/>
      <c r="N237" s="9"/>
    </row>
    <row r="238" spans="2:14" ht="15" customHeight="1" x14ac:dyDescent="0.2">
      <c r="B238" s="167">
        <v>96</v>
      </c>
      <c r="C238" s="188" t="s">
        <v>398</v>
      </c>
      <c r="D238" s="189" t="s">
        <v>399</v>
      </c>
      <c r="E238" s="189" t="s">
        <v>399</v>
      </c>
      <c r="F238" s="189" t="s">
        <v>399</v>
      </c>
      <c r="G238" s="189" t="s">
        <v>399</v>
      </c>
      <c r="H238" s="189" t="s">
        <v>399</v>
      </c>
      <c r="I238" s="189" t="s">
        <v>399</v>
      </c>
      <c r="J238" s="189" t="s">
        <v>399</v>
      </c>
      <c r="K238" s="189" t="s">
        <v>399</v>
      </c>
      <c r="L238" s="190" t="s">
        <v>399</v>
      </c>
      <c r="M238" s="10"/>
      <c r="N238" s="9"/>
    </row>
    <row r="239" spans="2:14" ht="15" customHeight="1" x14ac:dyDescent="0.2">
      <c r="B239" s="170">
        <v>97</v>
      </c>
      <c r="C239" s="188" t="s">
        <v>400</v>
      </c>
      <c r="D239" s="189" t="s">
        <v>401</v>
      </c>
      <c r="E239" s="189" t="s">
        <v>401</v>
      </c>
      <c r="F239" s="189" t="s">
        <v>401</v>
      </c>
      <c r="G239" s="189" t="s">
        <v>401</v>
      </c>
      <c r="H239" s="189" t="s">
        <v>401</v>
      </c>
      <c r="I239" s="189" t="s">
        <v>401</v>
      </c>
      <c r="J239" s="189" t="s">
        <v>401</v>
      </c>
      <c r="K239" s="189" t="s">
        <v>401</v>
      </c>
      <c r="L239" s="190" t="s">
        <v>401</v>
      </c>
      <c r="M239" s="10"/>
      <c r="N239" s="9"/>
    </row>
    <row r="240" spans="2:14" ht="15" customHeight="1" thickBot="1" x14ac:dyDescent="0.25">
      <c r="B240" s="171">
        <v>98</v>
      </c>
      <c r="C240" s="203" t="s">
        <v>402</v>
      </c>
      <c r="D240" s="204" t="s">
        <v>401</v>
      </c>
      <c r="E240" s="204" t="s">
        <v>401</v>
      </c>
      <c r="F240" s="204" t="s">
        <v>401</v>
      </c>
      <c r="G240" s="204" t="s">
        <v>401</v>
      </c>
      <c r="H240" s="204" t="s">
        <v>401</v>
      </c>
      <c r="I240" s="204" t="s">
        <v>401</v>
      </c>
      <c r="J240" s="204" t="s">
        <v>401</v>
      </c>
      <c r="K240" s="204" t="s">
        <v>401</v>
      </c>
      <c r="L240" s="205" t="s">
        <v>401</v>
      </c>
      <c r="M240" s="10"/>
      <c r="N240" s="9"/>
    </row>
    <row r="241" x14ac:dyDescent="0.2"/>
  </sheetData>
  <sheetProtection algorithmName="SHA-512" hashValue="iYgdCBJVSNFgJwY1UhoQM0jgBS2uyqU2/ZzGtrvX5l/0rS1QKZGoU0iEsu8Q8FEulVV6lVn9jov/tGWx60wzsA==" saltValue="0tbPMOwxkKe9g2eQYNz7TA==" spinCount="100000" sheet="1" objects="1" scenarios="1" autoFilter="0"/>
  <mergeCells count="107">
    <mergeCell ref="C236:L236"/>
    <mergeCell ref="C237:L237"/>
    <mergeCell ref="C238:L238"/>
    <mergeCell ref="C239:L239"/>
    <mergeCell ref="C240:L240"/>
    <mergeCell ref="C229:L229"/>
    <mergeCell ref="C230:L230"/>
    <mergeCell ref="C231:L231"/>
    <mergeCell ref="C232:L232"/>
    <mergeCell ref="C233:L233"/>
    <mergeCell ref="C234:L234"/>
    <mergeCell ref="C223:L223"/>
    <mergeCell ref="C224:L224"/>
    <mergeCell ref="C225:L225"/>
    <mergeCell ref="C226:L226"/>
    <mergeCell ref="C227:L227"/>
    <mergeCell ref="C228:L228"/>
    <mergeCell ref="C216:L216"/>
    <mergeCell ref="C217:L217"/>
    <mergeCell ref="C218:L218"/>
    <mergeCell ref="C220:L220"/>
    <mergeCell ref="C221:L221"/>
    <mergeCell ref="C222:L222"/>
    <mergeCell ref="C210:L210"/>
    <mergeCell ref="C211:L211"/>
    <mergeCell ref="C212:L212"/>
    <mergeCell ref="C213:L213"/>
    <mergeCell ref="C214:L214"/>
    <mergeCell ref="C215:L215"/>
    <mergeCell ref="C203:L203"/>
    <mergeCell ref="C204:L204"/>
    <mergeCell ref="C205:L205"/>
    <mergeCell ref="C206:L206"/>
    <mergeCell ref="C207:L207"/>
    <mergeCell ref="C209:L209"/>
    <mergeCell ref="C197:L197"/>
    <mergeCell ref="C198:L198"/>
    <mergeCell ref="C199:L199"/>
    <mergeCell ref="C200:L200"/>
    <mergeCell ref="C201:L201"/>
    <mergeCell ref="C202:L202"/>
    <mergeCell ref="C190:L190"/>
    <mergeCell ref="C191:L191"/>
    <mergeCell ref="C193:L193"/>
    <mergeCell ref="C194:L194"/>
    <mergeCell ref="C195:L195"/>
    <mergeCell ref="C196:L196"/>
    <mergeCell ref="C184:L184"/>
    <mergeCell ref="C185:L185"/>
    <mergeCell ref="C186:L186"/>
    <mergeCell ref="C187:L187"/>
    <mergeCell ref="C188:L188"/>
    <mergeCell ref="C189:L189"/>
    <mergeCell ref="C178:L178"/>
    <mergeCell ref="C179:L179"/>
    <mergeCell ref="C180:L180"/>
    <mergeCell ref="C181:L181"/>
    <mergeCell ref="C182:L182"/>
    <mergeCell ref="C183:L183"/>
    <mergeCell ref="C172:L172"/>
    <mergeCell ref="C173:L173"/>
    <mergeCell ref="C174:L174"/>
    <mergeCell ref="C175:L175"/>
    <mergeCell ref="C176:L176"/>
    <mergeCell ref="C177:L177"/>
    <mergeCell ref="C166:L166"/>
    <mergeCell ref="C167:L167"/>
    <mergeCell ref="C168:L168"/>
    <mergeCell ref="C169:L169"/>
    <mergeCell ref="C170:L170"/>
    <mergeCell ref="C171:L171"/>
    <mergeCell ref="C160:L160"/>
    <mergeCell ref="C161:L161"/>
    <mergeCell ref="C162:L162"/>
    <mergeCell ref="C163:L163"/>
    <mergeCell ref="C164:L164"/>
    <mergeCell ref="C165:L165"/>
    <mergeCell ref="C153:L153"/>
    <mergeCell ref="C154:L154"/>
    <mergeCell ref="C155:L155"/>
    <mergeCell ref="C157:L157"/>
    <mergeCell ref="C158:L158"/>
    <mergeCell ref="C159:L159"/>
    <mergeCell ref="N1:R1"/>
    <mergeCell ref="B3:C3"/>
    <mergeCell ref="U4:Z4"/>
    <mergeCell ref="C146:L146"/>
    <mergeCell ref="C147:L147"/>
    <mergeCell ref="C148:L148"/>
    <mergeCell ref="C150:L150"/>
    <mergeCell ref="C151:L151"/>
    <mergeCell ref="C152:L152"/>
    <mergeCell ref="C139:L139"/>
    <mergeCell ref="C140:L140"/>
    <mergeCell ref="C141:L141"/>
    <mergeCell ref="C143:L143"/>
    <mergeCell ref="C144:L144"/>
    <mergeCell ref="C145:L145"/>
    <mergeCell ref="AD4:AI4"/>
    <mergeCell ref="B5:F5"/>
    <mergeCell ref="G5:L5"/>
    <mergeCell ref="B130:L130"/>
    <mergeCell ref="B132:L132"/>
    <mergeCell ref="C134:L134"/>
    <mergeCell ref="C136:L136"/>
    <mergeCell ref="C137:L137"/>
    <mergeCell ref="C138:L138"/>
  </mergeCells>
  <conditionalFormatting sqref="Q6:R125">
    <cfRule type="cellIs" dxfId="37" priority="38"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37" id="{0B34D4B3-E543-407F-B7B7-5212890345A9}">
            <xm:f>'\Users\dpeacoc\AppData\Local\Microsoft\Windows\INetCache\Content.Outlook\BF797IRA\[Copy of PR19-Business-plan-data-tables - FBP (post IAP) Apr 2019 - post tax change.xlsb]Validation flags'!#REF!&lt;&gt;"Thames Water"</xm:f>
            <x14:dxf>
              <fill>
                <patternFill>
                  <bgColor rgb="FFE0DCD8"/>
                </patternFill>
              </fill>
            </x14:dxf>
          </x14:cfRule>
          <xm:sqref>H60:L65</xm:sqref>
        </x14:conditionalFormatting>
        <x14:conditionalFormatting xmlns:xm="http://schemas.microsoft.com/office/excel/2006/main">
          <x14:cfRule type="expression" priority="36" id="{ACD0BFEC-DE38-4B07-8115-8C4E1A99CA20}">
            <xm:f>'\Users\dpeacoc\AppData\Local\Microsoft\Windows\INetCache\Content.Outlook\BF797IRA\[Copy of PR19-Business-plan-data-tables - FBP (post IAP) Apr 2019 - post tax change.xlsb]Validation flags'!#REF!&lt;&gt;"Thames Water"</xm:f>
            <x14:dxf>
              <fill>
                <patternFill>
                  <bgColor rgb="FFE0DCD8"/>
                </patternFill>
              </fill>
            </x14:dxf>
          </x14:cfRule>
          <xm:sqref>H73:L73</xm:sqref>
        </x14:conditionalFormatting>
        <x14:conditionalFormatting xmlns:xm="http://schemas.microsoft.com/office/excel/2006/main">
          <x14:cfRule type="expression" priority="35" id="{7017EA00-840B-49AB-8EBD-861D97F3792B}">
            <xm:f>'\Users\dpeacoc\AppData\Local\Microsoft\Windows\INetCache\Content.Outlook\BF797IRA\[Copy of PR19-Business-plan-data-tables - FBP (post IAP) Apr 2019 - post tax change.xlsb]Validation flags'!#REF!&lt;&gt;"Thames Water"</xm:f>
            <x14:dxf>
              <fill>
                <patternFill>
                  <bgColor rgb="FFE0DCD8"/>
                </patternFill>
              </fill>
            </x14:dxf>
          </x14:cfRule>
          <xm:sqref>H78:L78</xm:sqref>
        </x14:conditionalFormatting>
        <x14:conditionalFormatting xmlns:xm="http://schemas.microsoft.com/office/excel/2006/main">
          <x14:cfRule type="expression" priority="34" id="{2059C909-FD51-4AA6-8915-A71E75477FFD}">
            <xm:f>'\Users\dpeacoc\AppData\Local\Microsoft\Windows\INetCache\Content.Outlook\BF797IRA\[Copy of PR19-Business-plan-data-tables - FBP (post IAP) Apr 2019 - post tax change.xlsb]Validation flags'!#REF!&lt;&gt;"Thames Water"</xm:f>
            <x14:dxf>
              <fill>
                <patternFill>
                  <bgColor rgb="FFE0DCD8"/>
                </patternFill>
              </fill>
            </x14:dxf>
          </x14:cfRule>
          <xm:sqref>H83:L83</xm:sqref>
        </x14:conditionalFormatting>
        <x14:conditionalFormatting xmlns:xm="http://schemas.microsoft.com/office/excel/2006/main">
          <x14:cfRule type="expression" priority="33" id="{743B1E50-52E6-41AD-AB6E-F3F97FE0C6AB}">
            <xm:f>'\Users\dpeacoc\AppData\Local\Microsoft\Windows\INetCache\Content.Outlook\BF797IRA\[Copy of PR19-Business-plan-data-tables - FBP (post IAP) Apr 2019 - post tax change.xlsb]Validation flags'!#REF!&lt;&gt;"Thames Water"</xm:f>
            <x14:dxf>
              <fill>
                <patternFill>
                  <bgColor rgb="FFE0DCD8"/>
                </patternFill>
              </fill>
            </x14:dxf>
          </x14:cfRule>
          <xm:sqref>H90:L90</xm:sqref>
        </x14:conditionalFormatting>
        <x14:conditionalFormatting xmlns:xm="http://schemas.microsoft.com/office/excel/2006/main">
          <x14:cfRule type="expression" priority="32" id="{E6DD8837-857D-43DC-9813-CF4190D7A2EE}">
            <xm:f>'\Users\dpeacoc\AppData\Local\Microsoft\Windows\INetCache\Content.Outlook\BF797IRA\[Copy of PR19-Business-plan-data-tables - FBP (post IAP) Apr 2019 - post tax change.xlsb]Validation flags'!#REF!&lt;&gt;"Thames Water"</xm:f>
            <x14:dxf>
              <fill>
                <patternFill>
                  <bgColor rgb="FFE0DCD8"/>
                </patternFill>
              </fill>
            </x14:dxf>
          </x14:cfRule>
          <xm:sqref>H95:L95</xm:sqref>
        </x14:conditionalFormatting>
        <x14:conditionalFormatting xmlns:xm="http://schemas.microsoft.com/office/excel/2006/main">
          <x14:cfRule type="expression" priority="31" id="{5B8FF26A-E083-4915-946A-20679EFD4449}">
            <xm:f>'\Users\dpeacoc\AppData\Local\Microsoft\Windows\INetCache\Content.Outlook\BF797IRA\[Copy of PR19-Business-plan-data-tables - FBP (post IAP) Apr 2019 - post tax change.xlsb]Validation flags'!#REF!&lt;&gt;"Thames Water"</xm:f>
            <x14:dxf>
              <fill>
                <patternFill>
                  <bgColor rgb="FFE0DCD8"/>
                </patternFill>
              </fill>
            </x14:dxf>
          </x14:cfRule>
          <xm:sqref>H102:L102</xm:sqref>
        </x14:conditionalFormatting>
        <x14:conditionalFormatting xmlns:xm="http://schemas.microsoft.com/office/excel/2006/main">
          <x14:cfRule type="expression" priority="30" id="{AEF59461-81EC-4205-AA82-287A4A9F546C}">
            <xm:f>'\Users\dpeacoc\AppData\Local\Microsoft\Windows\INetCache\Content.Outlook\BF797IRA\[Copy of PR19-Business-plan-data-tables - FBP (post IAP) Apr 2019 - post tax change.xlsb]Validation flags'!#REF!&lt;&gt;"Thames Water"</xm:f>
            <x14:dxf>
              <fill>
                <patternFill>
                  <bgColor rgb="FFE0DCD8"/>
                </patternFill>
              </fill>
            </x14:dxf>
          </x14:cfRule>
          <xm:sqref>H112:L112</xm:sqref>
        </x14:conditionalFormatting>
        <x14:conditionalFormatting xmlns:xm="http://schemas.microsoft.com/office/excel/2006/main">
          <x14:cfRule type="expression" priority="29" id="{550A08BC-9490-4216-9A5D-91203ACABDBD}">
            <xm:f>'\Users\dpeacoc\AppData\Local\Microsoft\Windows\INetCache\Content.Outlook\BF797IRA\[Copy of PR19-Business-plan-data-tables - FBP (post IAP) Apr 2019 - post tax change.xlsb]Validation flags'!#REF!&lt;&gt;"Thames Water"</xm:f>
            <x14:dxf>
              <fill>
                <patternFill>
                  <bgColor rgb="FFE0DCD8"/>
                </patternFill>
              </fill>
            </x14:dxf>
          </x14:cfRule>
          <xm:sqref>H119:L119</xm:sqref>
        </x14:conditionalFormatting>
        <x14:conditionalFormatting xmlns:xm="http://schemas.microsoft.com/office/excel/2006/main">
          <x14:cfRule type="expression" priority="28" id="{E5D1227F-8AA4-4F00-8743-98EB61DEBCF8}">
            <xm:f>'\Users\dpeacoc\AppData\Local\Microsoft\Windows\INetCache\Content.Outlook\BF797IRA\[Copy of PR19-Business-plan-data-tables - FBP (post IAP) Apr 2019 - post tax change.xlsb]Validation flags'!#REF!=1</xm:f>
            <x14:dxf>
              <fill>
                <patternFill>
                  <bgColor rgb="FFE0DCD8"/>
                </patternFill>
              </fill>
            </x14:dxf>
          </x14:cfRule>
          <xm:sqref>H76:H77</xm:sqref>
        </x14:conditionalFormatting>
        <x14:conditionalFormatting xmlns:xm="http://schemas.microsoft.com/office/excel/2006/main">
          <x14:cfRule type="expression" priority="27" id="{0280231F-D633-41FA-A86F-479FBFD0E18E}">
            <xm:f>'\Users\dpeacoc\AppData\Local\Microsoft\Windows\INetCache\Content.Outlook\BF797IRA\[Copy of PR19-Business-plan-data-tables - FBP (post IAP) Apr 2019 - post tax change.xlsb]Validation flags'!#REF!=1</xm:f>
            <x14:dxf>
              <fill>
                <patternFill>
                  <bgColor rgb="FFE0DCD8"/>
                </patternFill>
              </fill>
            </x14:dxf>
          </x14:cfRule>
          <xm:sqref>H71:L72</xm:sqref>
        </x14:conditionalFormatting>
        <x14:conditionalFormatting xmlns:xm="http://schemas.microsoft.com/office/excel/2006/main">
          <x14:cfRule type="expression" priority="26" id="{51B36D62-ECE4-4B6E-BAF4-C5D4F15D2FC5}">
            <xm:f>'\Users\dpeacoc\AppData\Local\Microsoft\Windows\INetCache\Content.Outlook\BF797IRA\[Copy of PR19-Business-plan-data-tables - FBP (post IAP) Apr 2019 - post tax change.xlsb]Validation flags'!#REF!=1</xm:f>
            <x14:dxf>
              <fill>
                <patternFill>
                  <bgColor rgb="FFE0DCD8"/>
                </patternFill>
              </fill>
            </x14:dxf>
          </x14:cfRule>
          <xm:sqref>H88:L89</xm:sqref>
        </x14:conditionalFormatting>
        <x14:conditionalFormatting xmlns:xm="http://schemas.microsoft.com/office/excel/2006/main">
          <x14:cfRule type="expression" priority="25" id="{A212A17E-EF02-4D8D-9E41-B74CE6DC6425}">
            <xm:f>'\Users\dpeacoc\AppData\Local\Microsoft\Windows\INetCache\Content.Outlook\BF797IRA\[Copy of PR19-Business-plan-data-tables - FBP (post IAP) Apr 2019 - post tax change.xlsb]Validation flags'!#REF!=1</xm:f>
            <x14:dxf>
              <fill>
                <patternFill>
                  <bgColor rgb="FFE0DCD8"/>
                </patternFill>
              </fill>
            </x14:dxf>
          </x14:cfRule>
          <xm:sqref>H93:L94</xm:sqref>
        </x14:conditionalFormatting>
        <x14:conditionalFormatting xmlns:xm="http://schemas.microsoft.com/office/excel/2006/main">
          <x14:cfRule type="expression" priority="24" id="{BC00A8BB-4CCE-4CD9-B3A4-FCF0518D09F9}">
            <xm:f>'\Users\dpeacoc\Downloads\[PR19-Business-plan-data-tables-Jan2019.xlsb]Validation flags'!#REF!&lt;&gt;"Thames Water"</xm:f>
            <x14:dxf>
              <fill>
                <patternFill>
                  <bgColor rgb="FFE0DCD8"/>
                </patternFill>
              </fill>
            </x14:dxf>
          </x14:cfRule>
          <xm:sqref>G12</xm:sqref>
        </x14:conditionalFormatting>
        <x14:conditionalFormatting xmlns:xm="http://schemas.microsoft.com/office/excel/2006/main">
          <x14:cfRule type="expression" priority="23" id="{EAE4D63E-65E3-4D88-86F4-25507B52BA9C}">
            <xm:f>'\Users\dpeacoc\Downloads\[PR19-Business-plan-data-tables-Jan2019.xlsb]Validation flags'!#REF!&lt;&gt;"Thames Water"</xm:f>
            <x14:dxf>
              <fill>
                <patternFill>
                  <bgColor rgb="FFE0DCD8"/>
                </patternFill>
              </fill>
            </x14:dxf>
          </x14:cfRule>
          <xm:sqref>G20</xm:sqref>
        </x14:conditionalFormatting>
        <x14:conditionalFormatting xmlns:xm="http://schemas.microsoft.com/office/excel/2006/main">
          <x14:cfRule type="expression" priority="22" id="{23F89D4A-C095-48D5-85CA-266B21D2A586}">
            <xm:f>'\Users\dpeacoc\Downloads\[PR19-Business-plan-data-tables-Jan2019.xlsb]Validation flags'!#REF!&lt;&gt;"Thames Water"</xm:f>
            <x14:dxf>
              <fill>
                <patternFill>
                  <bgColor rgb="FFE0DCD8"/>
                </patternFill>
              </fill>
            </x14:dxf>
          </x14:cfRule>
          <xm:sqref>G28</xm:sqref>
        </x14:conditionalFormatting>
        <x14:conditionalFormatting xmlns:xm="http://schemas.microsoft.com/office/excel/2006/main">
          <x14:cfRule type="expression" priority="21" id="{9D977970-0F72-4767-B7E3-7F6121927B53}">
            <xm:f>'\Users\dpeacoc\Downloads\[PR19-Business-plan-data-tables-Jan2019.xlsb]Validation flags'!#REF!=1</xm:f>
            <x14:dxf>
              <fill>
                <patternFill>
                  <bgColor rgb="FFE0DCD8"/>
                </patternFill>
              </fill>
            </x14:dxf>
          </x14:cfRule>
          <xm:sqref>G26:G27</xm:sqref>
        </x14:conditionalFormatting>
        <x14:conditionalFormatting xmlns:xm="http://schemas.microsoft.com/office/excel/2006/main">
          <x14:cfRule type="expression" priority="20" id="{91BF8065-ABEE-46C5-98AE-FF12FC78FA8D}">
            <xm:f>'\Users\dpeacoc\Downloads\[PR19-Business-plan-data-tables-Jan2019.xlsb]Validation flags'!#REF!=1</xm:f>
            <x14:dxf>
              <fill>
                <patternFill>
                  <bgColor rgb="FFE0DCD8"/>
                </patternFill>
              </fill>
            </x14:dxf>
          </x14:cfRule>
          <xm:sqref>H46:L51</xm:sqref>
        </x14:conditionalFormatting>
        <x14:conditionalFormatting xmlns:xm="http://schemas.microsoft.com/office/excel/2006/main">
          <x14:cfRule type="expression" priority="19" id="{B8B8D8FD-366C-4A09-9682-D2E7F117218D}">
            <xm:f>'\Users\dpeacoc\Downloads\[PR19-Business-plan-data-tables-Jan2019.xlsb]Validation flags'!#REF!=1</xm:f>
            <x14:dxf>
              <fill>
                <patternFill>
                  <bgColor rgb="FFE0DCD8"/>
                </patternFill>
              </fill>
            </x14:dxf>
          </x14:cfRule>
          <xm:sqref>H53:L58</xm:sqref>
        </x14:conditionalFormatting>
        <x14:conditionalFormatting xmlns:xm="http://schemas.microsoft.com/office/excel/2006/main">
          <x14:cfRule type="expression" priority="18" id="{51EF3AE4-13CE-47EE-A54F-708721C0BB7A}">
            <xm:f>'\Users\dpeacoc\AppData\Local\Microsoft\Windows\INetCache\Content.Outlook\BF797IRA\[Copy of PR19-Business-plan-data-tables - FBP (post IAP) Apr 2019 - post tax change.xlsb]Validation flags'!#REF!=1</xm:f>
            <x14:dxf>
              <fill>
                <patternFill>
                  <bgColor rgb="FFE0DCD8"/>
                </patternFill>
              </fill>
            </x14:dxf>
          </x14:cfRule>
          <xm:sqref>I76:I77</xm:sqref>
        </x14:conditionalFormatting>
        <x14:conditionalFormatting xmlns:xm="http://schemas.microsoft.com/office/excel/2006/main">
          <x14:cfRule type="expression" priority="17" id="{524EB681-2BED-448E-8A20-5F61A462728A}">
            <xm:f>'\Users\dpeacoc\AppData\Local\Microsoft\Windows\INetCache\Content.Outlook\BF797IRA\[Copy of PR19-Business-plan-data-tables - FBP (post IAP) Apr 2019 - post tax change.xlsb]Validation flags'!#REF!=1</xm:f>
            <x14:dxf>
              <fill>
                <patternFill>
                  <bgColor rgb="FFE0DCD8"/>
                </patternFill>
              </fill>
            </x14:dxf>
          </x14:cfRule>
          <xm:sqref>J76:J77</xm:sqref>
        </x14:conditionalFormatting>
        <x14:conditionalFormatting xmlns:xm="http://schemas.microsoft.com/office/excel/2006/main">
          <x14:cfRule type="expression" priority="16" id="{34E95DDA-7308-41BB-812C-5598301F453E}">
            <xm:f>'\Users\dpeacoc\AppData\Local\Microsoft\Windows\INetCache\Content.Outlook\BF797IRA\[Copy of PR19-Business-plan-data-tables - FBP (post IAP) Apr 2019 - post tax change.xlsb]Validation flags'!#REF!=1</xm:f>
            <x14:dxf>
              <fill>
                <patternFill>
                  <bgColor rgb="FFE0DCD8"/>
                </patternFill>
              </fill>
            </x14:dxf>
          </x14:cfRule>
          <xm:sqref>K76:K77</xm:sqref>
        </x14:conditionalFormatting>
        <x14:conditionalFormatting xmlns:xm="http://schemas.microsoft.com/office/excel/2006/main">
          <x14:cfRule type="expression" priority="15" id="{ED4D70AA-E4BF-4A1E-8058-81123997F6C5}">
            <xm:f>'\Users\dpeacoc\AppData\Local\Microsoft\Windows\INetCache\Content.Outlook\BF797IRA\[Copy of PR19-Business-plan-data-tables - FBP (post IAP) Apr 2019 - post tax change.xlsb]Validation flags'!#REF!=1</xm:f>
            <x14:dxf>
              <fill>
                <patternFill>
                  <bgColor rgb="FFE0DCD8"/>
                </patternFill>
              </fill>
            </x14:dxf>
          </x14:cfRule>
          <xm:sqref>L76:L77</xm:sqref>
        </x14:conditionalFormatting>
        <x14:conditionalFormatting xmlns:xm="http://schemas.microsoft.com/office/excel/2006/main">
          <x14:cfRule type="expression" priority="14" id="{E7BBE060-3738-4A98-AC35-4834EDD18AD1}">
            <xm:f>'\Users\dpeacoc\AppData\Local\Microsoft\Windows\INetCache\Content.Outlook\BF797IRA\[Copy of PR19-Business-plan-data-tables - FBP (post IAP) Apr 2019 - post tax change.xlsb]Validation flags'!#REF!=1</xm:f>
            <x14:dxf>
              <fill>
                <patternFill>
                  <bgColor rgb="FFE0DCD8"/>
                </patternFill>
              </fill>
            </x14:dxf>
          </x14:cfRule>
          <xm:sqref>H81:H82</xm:sqref>
        </x14:conditionalFormatting>
        <x14:conditionalFormatting xmlns:xm="http://schemas.microsoft.com/office/excel/2006/main">
          <x14:cfRule type="expression" priority="13" id="{73FDAE15-C93D-4C15-8AB8-8EC808DCF5D4}">
            <xm:f>'\Users\dpeacoc\AppData\Local\Microsoft\Windows\INetCache\Content.Outlook\BF797IRA\[Copy of PR19-Business-plan-data-tables - FBP (post IAP) Apr 2019 - post tax change.xlsb]Validation flags'!#REF!=1</xm:f>
            <x14:dxf>
              <fill>
                <patternFill>
                  <bgColor rgb="FFE0DCD8"/>
                </patternFill>
              </fill>
            </x14:dxf>
          </x14:cfRule>
          <xm:sqref>I81:I82</xm:sqref>
        </x14:conditionalFormatting>
        <x14:conditionalFormatting xmlns:xm="http://schemas.microsoft.com/office/excel/2006/main">
          <x14:cfRule type="expression" priority="12" id="{1DFFEBF8-9C78-401B-BE36-ABE322B64DF8}">
            <xm:f>'\Users\dpeacoc\AppData\Local\Microsoft\Windows\INetCache\Content.Outlook\BF797IRA\[Copy of PR19-Business-plan-data-tables - FBP (post IAP) Apr 2019 - post tax change.xlsb]Validation flags'!#REF!=1</xm:f>
            <x14:dxf>
              <fill>
                <patternFill>
                  <bgColor rgb="FFE0DCD8"/>
                </patternFill>
              </fill>
            </x14:dxf>
          </x14:cfRule>
          <xm:sqref>J81:J82</xm:sqref>
        </x14:conditionalFormatting>
        <x14:conditionalFormatting xmlns:xm="http://schemas.microsoft.com/office/excel/2006/main">
          <x14:cfRule type="expression" priority="11" id="{B0705C27-E2FA-415E-8B93-C04E6AEE8006}">
            <xm:f>'\Users\dpeacoc\AppData\Local\Microsoft\Windows\INetCache\Content.Outlook\BF797IRA\[Copy of PR19-Business-plan-data-tables - FBP (post IAP) Apr 2019 - post tax change.xlsb]Validation flags'!#REF!=1</xm:f>
            <x14:dxf>
              <fill>
                <patternFill>
                  <bgColor rgb="FFE0DCD8"/>
                </patternFill>
              </fill>
            </x14:dxf>
          </x14:cfRule>
          <xm:sqref>K81:K82</xm:sqref>
        </x14:conditionalFormatting>
        <x14:conditionalFormatting xmlns:xm="http://schemas.microsoft.com/office/excel/2006/main">
          <x14:cfRule type="expression" priority="10" id="{E9014BCF-3207-4296-BFC6-027C5D0C0A21}">
            <xm:f>'\Users\dpeacoc\AppData\Local\Microsoft\Windows\INetCache\Content.Outlook\BF797IRA\[Copy of PR19-Business-plan-data-tables - FBP (post IAP) Apr 2019 - post tax change.xlsb]Validation flags'!#REF!=1</xm:f>
            <x14:dxf>
              <fill>
                <patternFill>
                  <bgColor rgb="FFE0DCD8"/>
                </patternFill>
              </fill>
            </x14:dxf>
          </x14:cfRule>
          <xm:sqref>L81:L82</xm:sqref>
        </x14:conditionalFormatting>
        <x14:conditionalFormatting xmlns:xm="http://schemas.microsoft.com/office/excel/2006/main">
          <x14:cfRule type="expression" priority="9" id="{CEC764AE-D6BD-4F12-92C5-4FBE4FE381E1}">
            <xm:f>'\Users\dpeacoc\Downloads\[PR19-Business-plan-data-tables-Jan2019.xlsb]Validation flags'!#REF!=1</xm:f>
            <x14:dxf>
              <fill>
                <patternFill>
                  <bgColor rgb="FFE0DCD8"/>
                </patternFill>
              </fill>
            </x14:dxf>
          </x14:cfRule>
          <xm:sqref>H100:L101</xm:sqref>
        </x14:conditionalFormatting>
        <x14:conditionalFormatting xmlns:xm="http://schemas.microsoft.com/office/excel/2006/main">
          <x14:cfRule type="expression" priority="8" id="{BE78CD1B-5493-4EC0-8C12-7A5AA783D96C}">
            <xm:f>'\Users\dpeacoc\Downloads\[PR19-Business-plan-data-tables-Jan2019.xlsb]Validation flags'!#REF!&lt;&gt;"Thames Water"</xm:f>
            <x14:dxf>
              <fill>
                <patternFill>
                  <bgColor rgb="FFE0DCD8"/>
                </patternFill>
              </fill>
            </x14:dxf>
          </x14:cfRule>
          <xm:sqref>H103:L103</xm:sqref>
        </x14:conditionalFormatting>
        <x14:conditionalFormatting xmlns:xm="http://schemas.microsoft.com/office/excel/2006/main">
          <x14:cfRule type="expression" priority="7" id="{733A5A30-E9A2-47ED-B59C-149CEDE6E8AC}">
            <xm:f>'\Users\dpeacoc\Downloads\[PR19-Business-plan-data-tables-Jan2019.xlsb]Validation flags'!#REF!=1</xm:f>
            <x14:dxf>
              <fill>
                <patternFill>
                  <bgColor rgb="FFE0DCD8"/>
                </patternFill>
              </fill>
            </x14:dxf>
          </x14:cfRule>
          <xm:sqref>H107:L107</xm:sqref>
        </x14:conditionalFormatting>
        <x14:conditionalFormatting xmlns:xm="http://schemas.microsoft.com/office/excel/2006/main">
          <x14:cfRule type="expression" priority="6" id="{8FAD000E-E70B-42FF-A5CD-D1C6C84ECA3C}">
            <xm:f>'\Users\dpeacoc\Downloads\[PR19-Business-plan-data-tables-Jan2019.xlsb]Validation flags'!#REF!=1</xm:f>
            <x14:dxf>
              <fill>
                <patternFill>
                  <bgColor rgb="FFE0DCD8"/>
                </patternFill>
              </fill>
            </x14:dxf>
          </x14:cfRule>
          <xm:sqref>H110:L111</xm:sqref>
        </x14:conditionalFormatting>
        <x14:conditionalFormatting xmlns:xm="http://schemas.microsoft.com/office/excel/2006/main">
          <x14:cfRule type="expression" priority="5" id="{A96FE453-983C-45F4-8D08-BC6B9A41F69D}">
            <xm:f>'K:\Financial Accounts\Tax\Corporate tax\PR19 work\IAP follow up work\[PR19 - Table App29 -first cut.xlsm]Validation flags'!#REF!=1</xm:f>
            <x14:dxf>
              <fill>
                <patternFill>
                  <bgColor rgb="FFE0DCD8"/>
                </patternFill>
              </fill>
            </x14:dxf>
          </x14:cfRule>
          <xm:sqref>H117:L118</xm:sqref>
        </x14:conditionalFormatting>
        <x14:conditionalFormatting xmlns:xm="http://schemas.microsoft.com/office/excel/2006/main">
          <x14:cfRule type="expression" priority="4" id="{7186ECDA-A2E3-48AC-B38E-24DF3B809131}">
            <xm:f>'\Users\dpeacoc\Downloads\[PR19-Business-plan-data-tables-Jan2019.xlsb]Validation flags'!#REF!=1</xm:f>
            <x14:dxf>
              <fill>
                <patternFill>
                  <bgColor rgb="FFE0DCD8"/>
                </patternFill>
              </fill>
            </x14:dxf>
          </x14:cfRule>
          <xm:sqref>H105:L105</xm:sqref>
        </x14:conditionalFormatting>
        <x14:conditionalFormatting xmlns:xm="http://schemas.microsoft.com/office/excel/2006/main">
          <x14:cfRule type="expression" priority="3" id="{1324232D-37EF-46A7-BE15-AA9699816B88}">
            <xm:f>'\Users\dpeacoc\Downloads\[PR19-Business-plan-data-tables-Jan2019.xlsb]Validation flags'!#REF!&lt;&gt;"Thames Water"</xm:f>
            <x14:dxf>
              <fill>
                <patternFill>
                  <bgColor rgb="FFE0DCD8"/>
                </patternFill>
              </fill>
            </x14:dxf>
          </x14:cfRule>
          <xm:sqref>H106:L106</xm:sqref>
        </x14:conditionalFormatting>
        <x14:conditionalFormatting xmlns:xm="http://schemas.microsoft.com/office/excel/2006/main">
          <x14:cfRule type="expression" priority="2" id="{4155D77E-9D69-4DF1-A783-3A5A7ABEEC5F}">
            <xm:f>'\Users\dpeacoc\Downloads\[PR19-Business-plan-data-tables-Jan2019.xlsb]Validation flags'!#REF!=1</xm:f>
            <x14:dxf>
              <fill>
                <patternFill>
                  <bgColor rgb="FFE0DCD8"/>
                </patternFill>
              </fill>
            </x14:dxf>
          </x14:cfRule>
          <xm:sqref>G10:G11</xm:sqref>
        </x14:conditionalFormatting>
        <x14:conditionalFormatting xmlns:xm="http://schemas.microsoft.com/office/excel/2006/main">
          <x14:cfRule type="expression" priority="1" id="{36C6DDF3-13DB-4AAF-ABDD-1614EA149F22}">
            <xm:f>'\Users\dpeacoc\Downloads\[PR19-Business-plan-data-tables-Jan2019.xlsb]Validation flags'!#REF!=1</xm:f>
            <x14:dxf>
              <fill>
                <patternFill>
                  <bgColor rgb="FFE0DCD8"/>
                </patternFill>
              </fill>
            </x14:dxf>
          </x14:cfRule>
          <xm:sqref>G18:G19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402CD4C2BD8370408E0899C903B48BD5" ma:contentTypeVersion="27" ma:contentTypeDescription="" ma:contentTypeScope="" ma:versionID="ab327b8dc319157cc61c14a1894cfc8d">
  <xsd:schema xmlns:xsd="http://www.w3.org/2001/XMLSchema" xmlns:xs="http://www.w3.org/2001/XMLSchema" xmlns:p="http://schemas.microsoft.com/office/2006/metadata/properties" xmlns:ns2="138e79af-97e9-467e-b691-fc96845a5065" xmlns:ns3="b49e5993-d204-4c42-8fa1-4cc41f5e030c" xmlns:ns4="cf89fdf2-d47e-48d5-b92a-4c2b375cb893" targetNamespace="http://schemas.microsoft.com/office/2006/metadata/properties" ma:root="true" ma:fieldsID="ee7fd4f405550e7ff8fc5c9ec4cc67e0" ns2:_="" ns3:_="" ns4:_="">
    <xsd:import namespace="138e79af-97e9-467e-b691-fc96845a5065"/>
    <xsd:import namespace="b49e5993-d204-4c42-8fa1-4cc41f5e030c"/>
    <xsd:import namespace="cf89fdf2-d47e-48d5-b92a-4c2b375cb893"/>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3:SharedWithUsers" minOccurs="0"/>
                <xsd:element ref="ns3:SharedWithDetails" minOccurs="0"/>
                <xsd:element ref="ns4:MediaServiceMetadata" minOccurs="0"/>
                <xsd:element ref="ns4:MediaServiceFastMetadata" minOccurs="0"/>
                <xsd:element ref="ns4:Fold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nillable="true" ma:taxonomy="true" ma:internalName="j4edf6b4f3f544e384b64d978a1f67b2" ma:taxonomyFieldName="Function" ma:displayName="Function" ma:readOnly="false" ma:default="" ma:fieldId="{34edf6b4-f3f5-44e3-84b6-4d978a1f67b2}" ma:taxonomyMulti="true"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3af6d87b-783c-4d0f-a83c-ae72126e2641}" ma:internalName="TaxCatchAll" ma:showField="CatchAllData" ma:web="b49e5993-d204-4c42-8fa1-4cc41f5e030c">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taxonomyMulti="true"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3af6d87b-783c-4d0f-a83c-ae72126e2641}" ma:internalName="TaxCatchAllLabel" ma:readOnly="true" ma:showField="CatchAllDataLabel" ma:web="b49e5993-d204-4c42-8fa1-4cc41f5e030c">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b49e5993-d204-4c42-8fa1-4cc41f5e030c"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89fdf2-d47e-48d5-b92a-4c2b375cb893"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Folder" ma:index="30" ma:displayName="Folder" ma:format="Dropdown" ma:internalName="Folder">
      <xsd:simpleType>
        <xsd:restriction base="dms:Choice">
          <xsd:enumeration value="Representations - summary and individuals"/>
          <xsd:enumeration value="&quot;Response to actions&quot; document"/>
          <xsd:enumeration value="Other docs forming part of response"/>
          <xsd:enumeration value="Background docs (NOT FOR SUBMISSION)"/>
          <xsd:enumeration value="Mis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893317c-9bf8-4bcb-b153-30688475ad4b" ContentTypeId="0x010100DEF460391E80A2479A3051B62F5365DD"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b49e5993-d204-4c42-8fa1-4cc41f5e030c">DJPMS4CF7MJS-1734022075-140</_dlc_DocId>
    <_dlc_DocIdUrl xmlns="b49e5993-d204-4c42-8fa1-4cc41f5e030c">
      <Url>https://wessexwater.sharepoint.com/teams/wx-bp/_layouts/15/DocIdRedir.aspx?ID=DJPMS4CF7MJS-1734022075-140</Url>
      <Description>DJPMS4CF7MJS-1734022075-140</Description>
    </_dlc_DocIdUrl>
    <j4edf6b4f3f544e384b64d978a1f67b2 xmlns="138e79af-97e9-467e-b691-fc96845a5065">
      <Terms xmlns="http://schemas.microsoft.com/office/infopath/2007/PartnerControls"/>
    </j4edf6b4f3f544e384b64d978a1f67b2>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 xsi:nil="true"/>
    <Folder xmlns="cf89fdf2-d47e-48d5-b92a-4c2b375cb893">Representations - summary and individuals</Folder>
    <TaxCatchAll xmlns="138e79af-97e9-467e-b691-fc96845a5065"/>
    <IsSecure xmlns="138e79af-97e9-467e-b691-fc96845a5065">No</IsSecure>
  </documentManagement>
</p:properties>
</file>

<file path=customXml/itemProps1.xml><?xml version="1.0" encoding="utf-8"?>
<ds:datastoreItem xmlns:ds="http://schemas.openxmlformats.org/officeDocument/2006/customXml" ds:itemID="{E60539D0-7E2F-46CA-84FA-07FE732F9584}"/>
</file>

<file path=customXml/itemProps2.xml><?xml version="1.0" encoding="utf-8"?>
<ds:datastoreItem xmlns:ds="http://schemas.openxmlformats.org/officeDocument/2006/customXml" ds:itemID="{433B6833-2C0E-4F76-9354-052176A4FFFD}"/>
</file>

<file path=customXml/itemProps3.xml><?xml version="1.0" encoding="utf-8"?>
<ds:datastoreItem xmlns:ds="http://schemas.openxmlformats.org/officeDocument/2006/customXml" ds:itemID="{DE15806B-265B-4413-B268-928CC962B437}"/>
</file>

<file path=customXml/itemProps4.xml><?xml version="1.0" encoding="utf-8"?>
<ds:datastoreItem xmlns:ds="http://schemas.openxmlformats.org/officeDocument/2006/customXml" ds:itemID="{136B86D8-15B7-42B8-B9D2-086FD8B248CE}"/>
</file>

<file path=customXml/itemProps5.xml><?xml version="1.0" encoding="utf-8"?>
<ds:datastoreItem xmlns:ds="http://schemas.openxmlformats.org/officeDocument/2006/customXml" ds:itemID="{6FF0CDCF-3D3D-4CE3-9C08-B63A4F74D7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App29</vt:lpstr>
      <vt:lpstr>'App29'!Print_Area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Peacock</dc:creator>
  <cp:lastModifiedBy>Yme Potjewijd</cp:lastModifiedBy>
  <dcterms:created xsi:type="dcterms:W3CDTF">2019-04-23T14:11:38Z</dcterms:created>
  <dcterms:modified xsi:type="dcterms:W3CDTF">2019-08-08T07:20:46Z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dlc_DocIdItemGuid">
    <vt:lpwstr>bf2d2e1c-bdee-4bc6-ad5a-b6704110a06e</vt:lpwstr>
  </property>
  <property fmtid="{D5CDD505-2E9C-101B-9397-08002B2CF9AE}" pid="4" name="Site Id">
    <vt:lpwstr/>
  </property>
  <property fmtid="{D5CDD505-2E9C-101B-9397-08002B2CF9AE}" pid="5" name="ContentTypeId">
    <vt:lpwstr>0x010100DEF460391E80A2479A3051B62F5365DD00402CD4C2BD8370408E0899C903B48BD5</vt:lpwstr>
  </property>
  <property fmtid="{D5CDD505-2E9C-101B-9397-08002B2CF9AE}" pid="6" name="LoB">
    <vt:lpwstr/>
  </property>
  <property fmtid="{D5CDD505-2E9C-101B-9397-08002B2CF9AE}" pid="7" name="Function">
    <vt:lpwstr/>
  </property>
  <property fmtid="{D5CDD505-2E9C-101B-9397-08002B2CF9AE}" pid="8" name="Document Type">
    <vt:lpwstr/>
  </property>
</Properties>
</file>