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38C40E02-E35F-42A8-A35F-908809B8390A}" xr6:coauthVersionLast="41" xr6:coauthVersionMax="41" xr10:uidLastSave="{00000000-0000-0000-0000-000000000000}"/>
  <workbookProtection workbookAlgorithmName="SHA-512" workbookHashValue="mh5tfPuiSHFOPxVb0riSy3ZsfyIoyOlL2HY4LOJI+ZploYB5PTf3RAceC+1eA0XLUROwngn481eHzTffnzFZgA==" workbookSaltValue="VaERjfxcPHn3xZ3fAYPk0w==" workbookSpinCount="100000" lockStructure="1"/>
  <bookViews>
    <workbookView xWindow="-120" yWindow="-120" windowWidth="29040" windowHeight="15840" xr2:uid="{00000000-000D-0000-FFFF-FFFF00000000}"/>
  </bookViews>
  <sheets>
    <sheet name="Cover" sheetId="8" r:id="rId1"/>
    <sheet name="RP1" sheetId="1" r:id="rId2"/>
    <sheet name="RP2" sheetId="2" r:id="rId3"/>
    <sheet name="RP3" sheetId="4" r:id="rId4"/>
    <sheet name="RP4" sheetId="3" r:id="rId5"/>
    <sheet name="Data validation" sheetId="7" state="hidden" r:id="rId6"/>
  </sheets>
  <definedNames>
    <definedName name="Conames">'Data validation'!$B$4:$C$21</definedName>
    <definedName name="_xlnm.Print_Area" localSheetId="0">Cover!$A$1:$R$26</definedName>
    <definedName name="_xlnm.Print_Area" localSheetId="1">'RP1'!$B$1:$J$122</definedName>
    <definedName name="_xlnm.Print_Area" localSheetId="2">'RP2'!$B$1:$D$74</definedName>
    <definedName name="_xlnm.Print_Area" localSheetId="3">'RP3'!$B$1:$E$121</definedName>
    <definedName name="_xlnm.Print_Area" localSheetId="4">'RP4'!$B$1:$E$82</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1" l="1"/>
  <c r="D39" i="1"/>
  <c r="E24" i="1" l="1"/>
  <c r="F117" i="1" l="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6" i="1"/>
  <c r="B55" i="1"/>
  <c r="B112" i="4"/>
  <c r="B113" i="4"/>
  <c r="B114" i="4"/>
  <c r="B115" i="4"/>
  <c r="B116" i="4"/>
  <c r="B103" i="4"/>
  <c r="B104" i="4"/>
  <c r="B105" i="4"/>
  <c r="B106" i="4"/>
  <c r="B107" i="4"/>
  <c r="B108" i="4"/>
  <c r="B109" i="4"/>
  <c r="B110" i="4"/>
  <c r="B111" i="4"/>
  <c r="B81" i="4"/>
  <c r="B82" i="4"/>
  <c r="B83" i="4"/>
  <c r="B84" i="4"/>
  <c r="B85" i="4"/>
  <c r="B86" i="4"/>
  <c r="B87" i="4"/>
  <c r="B88" i="4"/>
  <c r="B89" i="4"/>
  <c r="B90" i="4"/>
  <c r="B91" i="4"/>
  <c r="B92" i="4"/>
  <c r="B93" i="4"/>
  <c r="B94" i="4"/>
  <c r="B95" i="4"/>
  <c r="B96" i="4"/>
  <c r="B97" i="4"/>
  <c r="B98" i="4"/>
  <c r="B99" i="4"/>
  <c r="B100" i="4"/>
  <c r="B101" i="4"/>
  <c r="B102" i="4"/>
  <c r="B60" i="4"/>
  <c r="B61" i="4"/>
  <c r="B62" i="4"/>
  <c r="B63" i="4"/>
  <c r="B64" i="4"/>
  <c r="B65" i="4"/>
  <c r="B66" i="4"/>
  <c r="B67" i="4"/>
  <c r="B68" i="4"/>
  <c r="B69" i="4"/>
  <c r="B70" i="4"/>
  <c r="B71" i="4"/>
  <c r="B72" i="4"/>
  <c r="B73" i="4"/>
  <c r="B74" i="4"/>
  <c r="B75" i="4"/>
  <c r="B76" i="4"/>
  <c r="B77" i="4"/>
  <c r="B78" i="4"/>
  <c r="B79" i="4"/>
  <c r="B80" i="4"/>
  <c r="J4" i="1"/>
  <c r="B18" i="1" s="1"/>
  <c r="B53" i="1"/>
  <c r="B52" i="1"/>
  <c r="B51" i="1"/>
  <c r="B50" i="1"/>
  <c r="B49" i="1"/>
  <c r="B48" i="1"/>
  <c r="B47" i="1"/>
  <c r="B46" i="1"/>
  <c r="B45" i="1"/>
  <c r="B44" i="1"/>
  <c r="B43" i="1"/>
  <c r="B42" i="1"/>
  <c r="B41" i="1"/>
  <c r="B36"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B57" i="1"/>
  <c r="B37" i="1"/>
  <c r="B54" i="1"/>
  <c r="B57" i="4"/>
  <c r="B53" i="4"/>
  <c r="B49" i="4"/>
  <c r="B45" i="4"/>
  <c r="B41" i="4"/>
  <c r="B37" i="4"/>
  <c r="B33" i="4"/>
  <c r="B29" i="4"/>
  <c r="B25" i="4"/>
  <c r="B21" i="4"/>
  <c r="B56" i="4"/>
  <c r="B52" i="4"/>
  <c r="B48" i="4"/>
  <c r="B44" i="4"/>
  <c r="B40" i="4"/>
  <c r="B36" i="4"/>
  <c r="B32" i="4"/>
  <c r="B28" i="4"/>
  <c r="B24" i="4"/>
  <c r="B20" i="4"/>
  <c r="B59" i="4"/>
  <c r="B55" i="4"/>
  <c r="B51" i="4"/>
  <c r="B47" i="4"/>
  <c r="B43" i="4"/>
  <c r="B39" i="4"/>
  <c r="B35" i="4"/>
  <c r="B31" i="4"/>
  <c r="B27" i="4"/>
  <c r="B23" i="4"/>
  <c r="B19" i="4"/>
  <c r="B58" i="4"/>
  <c r="B54" i="4"/>
  <c r="B50" i="4"/>
  <c r="B46" i="4"/>
  <c r="B42" i="4"/>
  <c r="B38" i="4"/>
  <c r="B34" i="4"/>
  <c r="B30" i="4"/>
  <c r="B26" i="4"/>
  <c r="B22" i="4"/>
  <c r="B18" i="4"/>
  <c r="E3" i="3"/>
  <c r="E3" i="4"/>
  <c r="D3" i="2"/>
  <c r="B17" i="4"/>
  <c r="B38" i="1" l="1"/>
  <c r="B39" i="1"/>
  <c r="B40" i="1"/>
  <c r="E4" i="4"/>
  <c r="B22" i="1"/>
  <c r="B26" i="1"/>
  <c r="B30" i="1"/>
  <c r="B34" i="1"/>
  <c r="D4" i="2"/>
  <c r="B19" i="1"/>
  <c r="B23" i="1"/>
  <c r="B27" i="1"/>
  <c r="B31" i="1"/>
  <c r="B35" i="1"/>
  <c r="B20" i="1"/>
  <c r="B24" i="1"/>
  <c r="B28" i="1"/>
  <c r="B32" i="1"/>
  <c r="B21" i="1"/>
  <c r="B25" i="1"/>
  <c r="B29" i="1"/>
  <c r="B33" i="1"/>
  <c r="E4" i="3"/>
</calcChain>
</file>

<file path=xl/sharedStrings.xml><?xml version="1.0" encoding="utf-8"?>
<sst xmlns="http://schemas.openxmlformats.org/spreadsheetml/2006/main" count="665" uniqueCount="583">
  <si>
    <t>Setting expectations for companies' representations on the 2019 draft determinations</t>
  </si>
  <si>
    <t>PR19 Draft determination representation table (RP1)</t>
  </si>
  <si>
    <t>Select company</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</si>
  <si>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</si>
  <si>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</si>
  <si>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</si>
  <si>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</si>
  <si>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</si>
  <si>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</si>
  <si>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</si>
  <si>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</si>
  <si>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</si>
  <si>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</si>
  <si>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</si>
  <si>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</si>
  <si>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</si>
  <si>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Water resources, Water network plus, Wastewater network plus, Bioresources, Residential retail, Business retail, Dummy control</t>
  </si>
  <si>
    <t>Table number, line number and line description</t>
  </si>
  <si>
    <t>Document name, page and paragraph references</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</si>
  <si>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</si>
  <si>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</si>
  <si>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</si>
  <si>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</si>
  <si>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</si>
  <si>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</si>
  <si>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</si>
  <si>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</si>
  <si>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</si>
  <si>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e.g. XXX.RR.A8</t>
  </si>
  <si>
    <t>We expect the company to provide Board assurance to confirm how the financeability and financial resilience of the actual structure will be maintained in the context of our draft determination.</t>
  </si>
  <si>
    <t>e.g. DD summary, section 5.1</t>
  </si>
  <si>
    <t>We request that the company provides a restated and compliant Board assurance statement that its plan is financeable on both the notional and actual structures.</t>
  </si>
  <si>
    <t>e.g. Generic</t>
  </si>
  <si>
    <t>We require all companies to demonstrate that they are financeable on a notional and actual basis using our draft determination version of the financial model.</t>
  </si>
  <si>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</si>
  <si>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</si>
  <si>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</si>
  <si>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</si>
  <si>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</si>
  <si>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</si>
  <si>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</si>
  <si>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</si>
  <si>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</si>
  <si>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</si>
  <si>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</si>
  <si>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</si>
  <si>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</si>
  <si>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</si>
  <si>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Wholesale water operating and capital expenditure by business unit</t>
  </si>
  <si>
    <t>All companies (and for Portsmouth Water only, a separate table WS1 for Havant Thicket)</t>
  </si>
  <si>
    <t>WS2</t>
  </si>
  <si>
    <t>Wholesale water capital and operating enhancement expenditure by purpose</t>
  </si>
  <si>
    <t>All companies</t>
  </si>
  <si>
    <t>WWS1</t>
  </si>
  <si>
    <t>Wholesale wastewater operating and capital expenditure by business unit</t>
  </si>
  <si>
    <t>Wastewater companies</t>
  </si>
  <si>
    <t>WWS2</t>
  </si>
  <si>
    <t>Wholesale wastewater capital and operating enhancement expenditure by purpose</t>
  </si>
  <si>
    <t>Dmmy1</t>
  </si>
  <si>
    <t>Dummy price control operating and capital expenditure by business unit</t>
  </si>
  <si>
    <t>Thames Water</t>
  </si>
  <si>
    <t>R1</t>
  </si>
  <si>
    <t>Residential retail</t>
  </si>
  <si>
    <t>R4</t>
  </si>
  <si>
    <t>Business retail ~ Welsh companies</t>
  </si>
  <si>
    <t>Dŵr Cymru and Hafren Dyfrdwy</t>
  </si>
  <si>
    <t>R5</t>
  </si>
  <si>
    <t>Business retail ~ non-exited companies operating in England</t>
  </si>
  <si>
    <t>Yorkshire Water</t>
  </si>
  <si>
    <t>APP26</t>
  </si>
  <si>
    <t>RoRE Scenarios</t>
  </si>
  <si>
    <t>As set out in the risk and return actions and interventions tracker we expect all companies to resubmit App26.</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</si>
  <si>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</si>
  <si>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</si>
  <si>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</si>
  <si>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</si>
  <si>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Developer services - Wholesale water
Developer services - Wholesale wastewater</t>
  </si>
  <si>
    <t>A data request which builds on the all-company query we issued in April 2019. We have refined our definitions, particularly with regard to self-lay activity in order to improve the consistency of the data across the industry.</t>
  </si>
  <si>
    <t>All companies
Wastewater companies</t>
  </si>
  <si>
    <t>Company name</t>
  </si>
  <si>
    <t>Acronym</t>
  </si>
  <si>
    <t>CA</t>
  </si>
  <si>
    <t>Price control</t>
  </si>
  <si>
    <t>DD</t>
  </si>
  <si>
    <t>XXX</t>
  </si>
  <si>
    <t>DD.CA1</t>
  </si>
  <si>
    <t>Water resources</t>
  </si>
  <si>
    <t>DD001</t>
  </si>
  <si>
    <t>Affinity Water</t>
  </si>
  <si>
    <t>AFW</t>
  </si>
  <si>
    <t>DD.CA2</t>
  </si>
  <si>
    <t>Water network plus</t>
  </si>
  <si>
    <t>DD002</t>
  </si>
  <si>
    <t>Anglian Water</t>
  </si>
  <si>
    <t>ANH</t>
  </si>
  <si>
    <t>DD.CA3</t>
  </si>
  <si>
    <t>Wastewater network plus</t>
  </si>
  <si>
    <t>DD003</t>
  </si>
  <si>
    <t>Bristol Water</t>
  </si>
  <si>
    <t>BRL</t>
  </si>
  <si>
    <t>DD.CA4</t>
  </si>
  <si>
    <t>Bioresources</t>
  </si>
  <si>
    <t>DD004</t>
  </si>
  <si>
    <t>Dŵr Cymru</t>
  </si>
  <si>
    <t>WSH</t>
  </si>
  <si>
    <t>DD.CA5</t>
  </si>
  <si>
    <t>DD005</t>
  </si>
  <si>
    <t xml:space="preserve">Hafren Dyfrdwy </t>
  </si>
  <si>
    <t>HDD</t>
  </si>
  <si>
    <t>DD.CA6</t>
  </si>
  <si>
    <t>Business retail</t>
  </si>
  <si>
    <t>DD006</t>
  </si>
  <si>
    <t>Northumbrian Water</t>
  </si>
  <si>
    <t>NES</t>
  </si>
  <si>
    <t>DD.CA7</t>
  </si>
  <si>
    <t>Dummy control</t>
  </si>
  <si>
    <t>DD007</t>
  </si>
  <si>
    <t>Portsmouth Water</t>
  </si>
  <si>
    <t>PRT</t>
  </si>
  <si>
    <t>DD.CA8</t>
  </si>
  <si>
    <t>DD008</t>
  </si>
  <si>
    <t>SES Water</t>
  </si>
  <si>
    <t>SES</t>
  </si>
  <si>
    <t>DD.CA9</t>
  </si>
  <si>
    <t>DD009</t>
  </si>
  <si>
    <t>Severn Trent England</t>
  </si>
  <si>
    <t>SVE</t>
  </si>
  <si>
    <t>DD.CA10</t>
  </si>
  <si>
    <t>DD010</t>
  </si>
  <si>
    <t>Southern Water</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</si>
  <si>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</si>
  <si>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</si>
  <si>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</si>
  <si>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</si>
  <si>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</si>
  <si>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</si>
  <si>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</si>
  <si>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</si>
  <si>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</si>
  <si>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</si>
  <si>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</si>
  <si>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</si>
  <si>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</si>
  <si>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</si>
  <si>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</si>
  <si>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</si>
  <si>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</si>
  <si>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</si>
  <si>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</si>
  <si>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</si>
  <si>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</si>
  <si>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</si>
  <si>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</si>
  <si>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</si>
  <si>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</si>
  <si>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</si>
  <si>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YKY</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</si>
  <si>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</si>
  <si>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</si>
  <si>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</si>
  <si>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</si>
  <si>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</si>
  <si>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</si>
  <si>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</si>
  <si>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</si>
  <si>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</si>
  <si>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</si>
  <si>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</si>
  <si>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</si>
  <si>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</si>
  <si>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</si>
  <si>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</si>
  <si>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</si>
  <si>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</si>
  <si>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</si>
  <si>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</si>
  <si>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</si>
  <si>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</si>
  <si>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</si>
  <si>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</si>
  <si>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</si>
  <si>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</si>
  <si>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</si>
  <si>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</si>
  <si>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</si>
  <si>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</si>
  <si>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</si>
  <si>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</si>
  <si>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</si>
  <si>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</si>
  <si>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</si>
  <si>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</si>
  <si>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</si>
  <si>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</si>
  <si>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</si>
  <si>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</si>
  <si>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</si>
  <si>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</si>
  <si>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</si>
  <si>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</si>
  <si>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</si>
  <si>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</si>
  <si>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</si>
  <si>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</si>
  <si>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</si>
  <si>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</si>
  <si>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</si>
  <si>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</si>
  <si>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</si>
  <si>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</si>
  <si>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</si>
  <si>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</si>
  <si>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</si>
  <si>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</si>
  <si>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</si>
  <si>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</si>
  <si>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</si>
  <si>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</si>
  <si>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</si>
  <si>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</si>
  <si>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</si>
  <si>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</si>
  <si>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</si>
  <si>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</si>
  <si>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</si>
  <si>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</si>
  <si>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</si>
  <si>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</si>
  <si>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</si>
  <si>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</si>
  <si>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</si>
  <si>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</si>
  <si>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</si>
  <si>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</si>
  <si>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</si>
  <si>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</si>
  <si>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</si>
  <si>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</si>
  <si>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</si>
  <si>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</si>
  <si>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</si>
  <si>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</si>
  <si>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</si>
  <si>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</si>
  <si>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</si>
  <si>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</si>
  <si>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</si>
  <si>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</si>
  <si>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</si>
  <si>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</si>
  <si>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</si>
  <si>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</si>
  <si>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</si>
  <si>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</si>
  <si>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</si>
  <si>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</si>
  <si>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</si>
  <si>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</si>
  <si>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</si>
  <si>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</si>
  <si>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</si>
  <si>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</si>
  <si>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</si>
  <si>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</si>
  <si>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</si>
  <si>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</si>
  <si>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</si>
  <si>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</si>
  <si>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</si>
  <si>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</si>
  <si>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</si>
  <si>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</si>
  <si>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</si>
  <si>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</si>
  <si>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</si>
  <si>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</si>
  <si>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</si>
  <si>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</si>
  <si>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</si>
  <si>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</si>
  <si>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</si>
  <si>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</si>
  <si>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</si>
  <si>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</si>
  <si>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</si>
  <si>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</si>
  <si>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</si>
  <si>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</si>
  <si>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</si>
  <si>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</si>
  <si>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</si>
  <si>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</si>
  <si>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</si>
  <si>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</si>
  <si>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</si>
  <si>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</si>
  <si>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</si>
  <si>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</si>
  <si>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</si>
  <si>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</si>
  <si>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</si>
  <si>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</si>
  <si>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</si>
  <si>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</si>
  <si>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</si>
  <si>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</si>
  <si>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</si>
  <si>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</si>
  <si>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</si>
  <si>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</si>
  <si>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</si>
  <si>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</si>
  <si>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</si>
  <si>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</si>
  <si>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</si>
  <si>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</si>
  <si>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</si>
  <si>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</si>
  <si>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</si>
  <si>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</si>
  <si>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</si>
  <si>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</si>
  <si>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</si>
  <si>
    <t>WS3</t>
  </si>
  <si>
    <t>WWS3</t>
  </si>
  <si>
    <t>WINEP: Phosphorus removal (inc. CNB)</t>
  </si>
  <si>
    <t>WINEP: Flow to full treatment (FFT) increase</t>
  </si>
  <si>
    <t>WINEP: Investigations</t>
  </si>
  <si>
    <t>WINEP: Event duration monitoring</t>
  </si>
  <si>
    <t>STW Capacity</t>
  </si>
  <si>
    <t>WWn8</t>
  </si>
  <si>
    <t>Sewer Flooding</t>
  </si>
  <si>
    <t>Partnership working</t>
  </si>
  <si>
    <t>Raw water deterioration</t>
  </si>
  <si>
    <t>Security</t>
  </si>
  <si>
    <t>Pollution Reduction Strategy</t>
  </si>
  <si>
    <t>Enhanced Leakage</t>
  </si>
  <si>
    <t>Enhanced Supply Interruptions</t>
  </si>
  <si>
    <t>C1 Cost adjustment claim for Bristol STW</t>
  </si>
  <si>
    <t>C2 STW Capacity</t>
  </si>
  <si>
    <t>C3 WINEP: Phosphorus removal (inc. CNB)</t>
  </si>
  <si>
    <t>C4 WINEP: Sanitary parameters</t>
  </si>
  <si>
    <t>C5 WINEP: Flow to full treatment (FFT) increase</t>
  </si>
  <si>
    <t>C6 WINEP: Investigations</t>
  </si>
  <si>
    <t>C7 WINEP: Event duration monitoring</t>
  </si>
  <si>
    <t>C8 WINEP: In-the-round 8.6% efficiency challenge</t>
  </si>
  <si>
    <t>C9 Partnership working</t>
  </si>
  <si>
    <t>C10 Sewer Flooding</t>
  </si>
  <si>
    <t>C11 Pollution Reduction Strategy</t>
  </si>
  <si>
    <t>C12 Enhanced Supply Interruptions</t>
  </si>
  <si>
    <t>C13 Enhanced Leakage</t>
  </si>
  <si>
    <t>C14 Strategic Water Resources Development</t>
  </si>
  <si>
    <t>C15 Resilience</t>
  </si>
  <si>
    <t>C16 Security</t>
  </si>
  <si>
    <t>C17 Raw water deterioration</t>
  </si>
  <si>
    <t>C18 The move to base+ modelling</t>
  </si>
  <si>
    <t>C19 Retail costs</t>
  </si>
  <si>
    <t>C20 Using 2018-19 data in the models</t>
  </si>
  <si>
    <t>C21 RPES should be higher</t>
  </si>
  <si>
    <t>C22 Business Rates</t>
  </si>
  <si>
    <t>C23 Sharing Rate Representation</t>
  </si>
  <si>
    <t>Representation C1</t>
  </si>
  <si>
    <t>Representation C2</t>
  </si>
  <si>
    <t>Representation C3</t>
  </si>
  <si>
    <t>Representation C4</t>
  </si>
  <si>
    <t>Representation C5</t>
  </si>
  <si>
    <t>Representation C6</t>
  </si>
  <si>
    <t>Representation C7</t>
  </si>
  <si>
    <t>Representation C8</t>
  </si>
  <si>
    <t>Representation C9</t>
  </si>
  <si>
    <t>Representation C10</t>
  </si>
  <si>
    <t>Representation C11</t>
  </si>
  <si>
    <t>Representation C12</t>
  </si>
  <si>
    <t>Representation C13</t>
  </si>
  <si>
    <t>Representation C14</t>
  </si>
  <si>
    <t>Representation C15</t>
  </si>
  <si>
    <t>Representation C16</t>
  </si>
  <si>
    <t>Representation C17</t>
  </si>
  <si>
    <t>Representation C18</t>
  </si>
  <si>
    <t>Representation C19</t>
  </si>
  <si>
    <t>Representation C20</t>
  </si>
  <si>
    <t>Representation C21</t>
  </si>
  <si>
    <t>Representation C22</t>
  </si>
  <si>
    <t>Representation C23</t>
  </si>
  <si>
    <t>Cost adjustment claim for Bristol STW</t>
  </si>
  <si>
    <t>WINEP: Sanitary parameters</t>
  </si>
  <si>
    <t>WINEP: In-the-round 8.6% efficiency challenge</t>
  </si>
  <si>
    <t>The move to base+ modelling</t>
  </si>
  <si>
    <t>Retail costs</t>
  </si>
  <si>
    <t>Using 2018-19 data in the models</t>
  </si>
  <si>
    <t>RPES should be higher</t>
  </si>
  <si>
    <t>Business Rates</t>
  </si>
  <si>
    <t>Sharing Rate Representation</t>
  </si>
  <si>
    <t>Bioresources energy adjustment</t>
  </si>
  <si>
    <t>Bio1</t>
  </si>
  <si>
    <t>Wholesale wastewater sludge (explanatory variables)</t>
  </si>
  <si>
    <t>We are in the process of installing measurement to enable us to measure sludge production at the boundary of Network+/Bioresources. 
For APR19 we used the improved import measurements to calibrate our sludge production figures, but still maintained our historical approach overall. 
Using this new method of calibration for 18/19 showed our PR19 forecast figure was c.4% too high; the improved accuracy afforded by the new import loggers indicated our previous method has over-forecast our production. 
We have udpated our forecasts to reflect this improvement in accuracy.</t>
  </si>
  <si>
    <t>Bristol STW cost adjustment claim (new) and subsequent reduction from STW capacity programme cost adjustment claim (WSX02)</t>
  </si>
  <si>
    <t>Resilience (water)</t>
  </si>
  <si>
    <t>Strategic regional water resource solutions</t>
  </si>
  <si>
    <t>Table WS2 new freeform line 32 Strategic regional water resource solutions</t>
  </si>
  <si>
    <t>WWn4</t>
  </si>
  <si>
    <t>Wholesale wastewater sewage treatment (explanatory variables)</t>
  </si>
  <si>
    <t>Updated following misallocation of population equivalents solely to primary enhancement driver rather than for all associated drivers.
Also revised to include population equivalents associated with opex solutions (affects P removal), given change in modelling approach from Ofwat from capex to totex.</t>
  </si>
  <si>
    <t>Draft determination 25 Resilience</t>
  </si>
  <si>
    <t>We invite Wessex Water to consider our assessment and present further evidence in response to draft determinations</t>
  </si>
  <si>
    <t>WSX DD Response - Representation C15 Resilience and WSX DD Response - Representation C9 Partnershp working</t>
  </si>
  <si>
    <t>Draft determination 45-46 Taxation</t>
  </si>
  <si>
    <t>Our interventions in other areas may impact on forecast levels of capital expenditure and in the area of new connections our assumed recovery rates may differ from what WW assumes in its BP…Where these changes result in significantly different inputs for capital allowances or tax deductions, we expect WW to identify this as part of its representations on the DD</t>
  </si>
  <si>
    <t>Draft determination 51 Dividend policy for 2020-2025</t>
  </si>
  <si>
    <t xml:space="preserve">Insufficient detail has been provided on which obligations or commitments to customers will be considered, the level of performance delivery used for the assessment and how it will affect dividend payments.  We expect the company to be transparent in this area, to demonstrate that in paying or declaring dividends it has taken account of the factors we set out in our position statement.  We expect the company to respond to this issue in its response to our draft determination. </t>
  </si>
  <si>
    <t>Draft determination 51 Performance related executive pay policy for 2020-2025</t>
  </si>
  <si>
    <t>The company states the remuneration committee will approve an updated executive performance related pay policy for 2020 during this year. We understand that there remain some details to be finalised, for example details of the underlying metrics and associated weightings of the annual bonus. The policy demonstrates the company’s commitment to move in the direction of the expectations set out in ‘Putting the sector in balance’. We expect Wessex Water to provide an update on this in response to its draft determination.</t>
  </si>
  <si>
    <t>Draft determination 52 Financial resilience of the company's actual financial structure</t>
  </si>
  <si>
    <t xml:space="preserve">Each company is responsible for ensuring its capital and financial structure allows it to maintain financial resilience over the short and the long term and so we expect Wessex Water to take account of these issues in its commentary on its long term financial resilience in response to our draft determination, taking account of these issues in its commentary </t>
  </si>
  <si>
    <t>See covering letter to Rachel Fletcher and WSX DD Response - Summary representations - Section 1</t>
  </si>
  <si>
    <t>Draft determination 55 Financeability</t>
  </si>
  <si>
    <t>We expect Wessex Water to consider necessary revisions to its overall RORE range in response to the draft determination</t>
  </si>
  <si>
    <t>Draft determination 57 Financeability</t>
  </si>
  <si>
    <t xml:space="preserve">We expect companies to provide further Board assurance that they will remain financeable on a notional and actual basis, and that they can maintain the financial resilience of their actual structure, taking account of the reasonably foreseeable range of plausible outcomes in their final determination included evidence of further downward pressure on the cost of capital in very recent market data as we discuss in the 'Cost of capital technical appendix'. </t>
  </si>
  <si>
    <t>Draft determination 59 Bill profile</t>
  </si>
  <si>
    <t>Projections show WW will have the largest bill increase of any company in the 2025-2030 period (the basis of which is unclear).  ..we..urge the company to think carefully about what it can do to reduce its projected costs so that customers are protected from a large increase in the years from 2025-2030</t>
  </si>
  <si>
    <t>OC.17:  Delivering outcomes for customers actions and interventions 11 Internal sewer flooding</t>
  </si>
  <si>
    <t>We are intervening to set outcome delivery incentive rates at the level implied by the results of the company's primary stated preference research (which we have the most confidence in). The resulting underperformance and outperformance payment rates are -£4.715 million and £3.296 million per incident per 10,000 connections, respectively.</t>
  </si>
  <si>
    <t>WSX DD Response - Representation O3 Internal Sewer Flooding</t>
  </si>
  <si>
    <t>OC.22: Delivering outcomes for customers actions and interventions 14-15 Mains repairs</t>
  </si>
  <si>
    <t>We are intervening to set the tier one performance commitment levels to the following values.
2020-21 = 145.7
2021-22 = 145.7 
2022-23 = 145.7 
2023-24 = 145.7
2024-25 = 145.7</t>
  </si>
  <si>
    <t>WSX DD Response - Representation O2 Mains repairs</t>
  </si>
  <si>
    <t>OC.25: Delivering outcomes for customers actions and interventions 17 Unplanned outage</t>
  </si>
  <si>
    <t>We are intervening to increase the company's underperformance payment rates to -£0.382 million, based on the average of the reasonable range as set out in ‘PR19 draft determinations: Delivering outcomes for customers policy appendix’.
Since the same rate applies to both tier one and tier two rates, we will set only one standard tier one rate for the company on this performance commitment.</t>
  </si>
  <si>
    <t>WSX DD Response - Representation O7 Unplanned outage</t>
  </si>
  <si>
    <t>OC.27: Delivering outcomes for customers actions and interventions 19 Sewer collapses</t>
  </si>
  <si>
    <t>We are intervening to increase the company's standard, tier one underperformance payment rate to -£0.388 million, based on the average of the reasonable range.</t>
  </si>
  <si>
    <t>WSX DD Response - Representation O6 Sewer collapses</t>
  </si>
  <si>
    <t>OC.33: Delivering outcomes for customers actions and interventions 23-24 Event risk index (Wessex Water) (ERI WW)</t>
  </si>
  <si>
    <t>We are intervening to amend the performance commitment levels as follows:
2020-21 = 10
2021-22 = 10
2022-23 = 10
2023-24 = 10
2024-25 = 10</t>
  </si>
  <si>
    <t>WSX DD Response - Representation O1 Event risk index (WW) (ERI WW)</t>
  </si>
  <si>
    <t>OC.35: Delivering outcomes for customers actions and interventions 24 Event risk index (Wessex Water) (ERI WW)</t>
  </si>
  <si>
    <t>We are intervening to reduce the outcome delivery incentive outperformance rate by 50%, to £0.48 million. This reflects the level of outperformance customers supported in the quantitative research for being as successful as the best company to date in exceeding its targets.
We are intervening to set the outcome delivery incentive underperformance rate to be equal to the outperformance rate, to £0.48 million.</t>
  </si>
  <si>
    <t>We are intervening to set the collar to 19.218 for every year of the period 2020-2025. This limits the financial underperformance to £4.42 million a year, double the maximum financial outperformance from reaching the cap.</t>
  </si>
  <si>
    <t>OC.37: Delivering outcomes for customers actions and interventions 26 Total bill reduction to customers on social tariffs per 10,000 households</t>
  </si>
  <si>
    <t>We are intervening to remove the outperformance payments.</t>
  </si>
  <si>
    <t>WSX DD Response - Representation O5 Total bill reduction &amp; Successful applications</t>
  </si>
  <si>
    <t>OC.C1: Delivering outcomes for customers actions and interventions 33 Reduce frequent spilling overflows (non-WINEP)</t>
  </si>
  <si>
    <t>We are intervening to specify in the definition of this performance commitment that the company should include how it is considering utilising sustainable urban drainage systems as a solution to frequent spilling overflows</t>
  </si>
  <si>
    <t>WSX DD Response - Wessex Water's response to Ofwat's draft determination actions - Section 2</t>
  </si>
  <si>
    <t xml:space="preserve">OC.C14: Delivering outcomes for customers actions and interventions 39 Water quality customer contacts </t>
  </si>
  <si>
    <t>We are intervening to set the underperformance rate by triangulating across the company’s proposed rate, the industry average rate (on a normalised basis) and the rate that applies to the company's equivalent 2015-20 outcome delivery incentive.
We are intervening to set the outperformance rate at the underperformance rate with an adjustment to reflect customer preferences and the average ratio of underperformance to outperformance suggested in companies' September business plans (as explained in PR19 draft determinations: Delivering outcomes for customers policy appendix). The resulting underperformance and outperformance rates are -£0.990m and £0.825m/contact per 1,000 population, respectively.</t>
  </si>
  <si>
    <t>WSX DD Response - Representation O4 Water quality customer contacts</t>
  </si>
  <si>
    <t>OC.C17: Delivering outcomes for customers actions and interventions 39 Risk of sewer flooding in a storm</t>
  </si>
  <si>
    <t>We are intervening to set out that the company should confirm that it is: • using the updated parameters in the catchment vulnerability assessment; (And setting out any additional criteria that they intend to use) reporting the extent to which they use 2D or simpler modelling; and •adopting FEH13 rainfall as standard and if not when it expects to do so. Can the company also provide any modelling assumptions, full reporting tables from the model and model coverage.</t>
  </si>
  <si>
    <t>OC.C20: Delivering outcomes for customers actions and interventions 41 Delivery of water industry national environment programme requirements</t>
  </si>
  <si>
    <t>We are intervening to add an additional reputational performance commitment that measures whether the company has met all of its water industry national environment programme requirements in each reporting year.</t>
  </si>
  <si>
    <t>DD Representations Data Template_Final_WSX</t>
  </si>
  <si>
    <t>We are intervening to set the underperformance collars to:
2020-21 = 4.68
2021-22 = 4.68
2022-23 = 4.68
2023-24 = 4.68
2024-25 = 4.68
Unit: percentage outage compared to company peak week production capacity.</t>
  </si>
  <si>
    <t>OC.C23: Delivering outcomes for customers actions and interventions  Successful applications for assistance received by the independent advice sector/third parties</t>
  </si>
  <si>
    <t xml:space="preserve">We are intervening to set the underperformance collars to:
2020-21 = 1,500
2021-22 = 1,500
2022-23 = 1,500
2023-24 = 1,500
2024-25 = 1,500
Units: number of successful applications.
We are intervening to set the outperformance caps to:
2020-21 = 3,000
2021-22 = 3,000
2022-23 = 3,000
2023-24 = 3,000
2024-25 = 3,000
Units: number of successful applications.
</t>
  </si>
  <si>
    <t>Securing long-term resilience actions and interventions  Resilience</t>
  </si>
  <si>
    <t>Securing cost efficiency actions and interventions 2 Catchment management</t>
  </si>
  <si>
    <t>Company to provide evidence to confirm DWI agreement with its submitted plans/revised undertakings and that no metaldehyde specific treatment or product substitution costs are included in the requested allowance.</t>
  </si>
  <si>
    <t>Aligning risk and return actions and interventions 2 Financeability</t>
  </si>
  <si>
    <t>We expect Wessex Water to provide further evidence to support the Board's assurance that the company is financeable in relation to its actual company structure and should set out the steps to be undertaken to address the weak FFO/Debt ratio relative to the target credit rating of BBB+ for S&amp;P, taking account of our draft determination.</t>
  </si>
  <si>
    <t>Aligning risk and return actions and interventions 3 Financeability</t>
  </si>
  <si>
    <t>The company should provide a clearer link between its internal risk management and mitigation procedures and the RoRE analysis in its response to our draft determination.</t>
  </si>
  <si>
    <t>We expect companies to update their overall RoRE risk range analysis in updated App26 submissions as part of their response to the draft determination. This should take account of the guidance we have provided in the ‘Aligning risk and return technical appendix’ that accompanies our draft determination and ‘Technical appendix 3: aligning risk and return’ published with the IAP, and the context that achieved cost and outcomes performance has been positively skewed at a sector level in previous price review periods.</t>
  </si>
  <si>
    <t>Securing confidence and assurance actions and interventions 2 Executive pay policy</t>
  </si>
  <si>
    <t>We expect the company to report transparently, in its annual performance report, about further updates to the development of its policy that will apply in 2020-25.</t>
  </si>
  <si>
    <t>WSX DD Response - Wessex Water's response to Ofwat's draft determination actions - Section 8</t>
  </si>
  <si>
    <t>Targeted controls, markets and innovation actions and interventions 2 Biosolids</t>
  </si>
  <si>
    <t>We are intervening to adjust the value of the biogas transferred to the non-appointed business by reducing Wessex Water’s revenue allowance. Our intervention: - preserves the benefit to the appointed business customers from the appointed business purchasing electricity at close to the wholesale cost. - adjusts our expected income offsets within the bioresources revenue control to reflect the additional value of biogas based on its contribution to income from electricity generation (we have assumed that gas purchase costs typically account for 50% of wholesale electricity prices for gas fired power plants). - restores the valuation method for the biogas produced at the Berry Hill and Trowbridge sites where Wessex Water discounted the rate per unit of biogas. Wessex Water did not provide compelling evidence to justify the discounted biogas unit rate and our intervention will preserve consistency of the biogas valuation methodology across all sites. We consider our approach better reflects the relationship between gas supply and income from electricity generation. It should still enable the non-appointed business to earn an appropriate return on the electricity generation assets and retain 100% of the subsidy income. This amounts to a reduction in revenue covered by customer bills and an addition in revenue coming from other sources of the following amounts in each year and for the total AMP7 period: 2021: £1,879,582 2022: £1,955,837 2023: £2,025,653 2024: £2,113,544 2025: £2,200,102 2020-2025: £10,174,718 We are not intervening in relation to biosolids income.</t>
  </si>
  <si>
    <t>Accounting for past delivery actions and interventions 4 SIM</t>
  </si>
  <si>
    <t>We are intervening to set the service incentive mechanism adjustment to + 3.93% of household retail revenue, which is £7.317 million (2017-18 FYA CPIH deflated price base) in total over the period. We further explain how we calculate this in ‘Accounting for past delivery technical appendix’.</t>
  </si>
  <si>
    <t>WSX DD Response - Representation P1 SIM Reward</t>
  </si>
  <si>
    <t>Table WWn8 Block F lines 17-20 Special cost claim 5</t>
  </si>
  <si>
    <t>Table WS2 freeform line 31 Partnership Working and WWS2 freeform line 33 Partnership Working</t>
  </si>
  <si>
    <t>Table WWS2 lines 9 &amp; 67 WINEP/NEP ~ Schemes to increase flow to full treatment</t>
  </si>
  <si>
    <t>Table WWs2 Line 6 WINEP/NEP ~ Event Duration Monitoring at intermittent discharges</t>
  </si>
  <si>
    <t>Table WS2 lines 14 &amp; 53 Resilience</t>
  </si>
  <si>
    <t>Table WS2 lines 15, 16, 54 &amp; 55 SEMD and Non-SEMD related security enhancement</t>
  </si>
  <si>
    <t>Table WS2 lines 13 &amp; 52 Investment to address raw water deterioration</t>
  </si>
  <si>
    <t>Table WWS2 lines 16 &amp; 67 WINEP/NEP ~ Investigations</t>
  </si>
  <si>
    <t>Table WWS2 lines 18, 19, 35, 65, 66 &amp; 80 WINEP/NEP ~ Nutients (P removal at activated sludge / filter bed STWS) &amp; Catchment Nutrient Balancing</t>
  </si>
  <si>
    <t>Table WWS2 lines 20 &amp; 67 WINEP/NEP ~ Reduction of sanitary parameters</t>
  </si>
  <si>
    <t>Table WWS2 Line 30 Reduce flooding risk for properties</t>
  </si>
  <si>
    <t>Table WWS2 Line 34 Pollution Reduction Strategy</t>
  </si>
  <si>
    <t>Water network plus, Wastewater network plus</t>
  </si>
  <si>
    <t>Wholesale water properties and population</t>
  </si>
  <si>
    <t>Wholesale wastewater properties and population</t>
  </si>
  <si>
    <t>Updated split of measured and unmeasured customers to reflect agreement and publication of our final water resources management plan (WRMP).</t>
  </si>
  <si>
    <t>Wholesale wastewater network plus special cost factors</t>
  </si>
  <si>
    <t>Table WS2 Lines24 &amp; 63 Enhanced suply interuptions</t>
  </si>
  <si>
    <t>Table WS2 Lines 8 &amp; 47 SDB enhancements (moved from Lines 25 &amp; 64)</t>
  </si>
  <si>
    <t>n/a</t>
  </si>
  <si>
    <t>c£50m</t>
  </si>
  <si>
    <t>None</t>
  </si>
  <si>
    <t>TBC</t>
  </si>
  <si>
    <t>£15m - £24m</t>
  </si>
  <si>
    <t>All Wholesale controls</t>
  </si>
  <si>
    <t>£12m - £30m</t>
  </si>
  <si>
    <t>App26 and associated commentary</t>
  </si>
  <si>
    <t>WSX DD Response - Representation M1 Bioresources energy adjustment</t>
  </si>
  <si>
    <t>WSX DD Response - Representation R4 Capital allowances</t>
  </si>
  <si>
    <t>WSX DD Response - Wessex Water's response to Ofwat's draft determination actions - Section 1</t>
  </si>
  <si>
    <t>OC.C16: Delivering outcomes for customers actions and interventions 39 Risk of severe restrictions in a drought</t>
  </si>
  <si>
    <t>This is a sector wide action.
The company should provide a full set of intermediate calculations at a zonal level, underlying the risk calculation (for both baseline levels and performance commitment).
The company should confirm that its performance commitment levels are reflective of its water resources management plan position. This should include the potential that it will have access to drought orders and permits.
The company should confirm which programmes of work will impact its forecasts.
The company should confirm which schemes will impact its forecasts</t>
  </si>
  <si>
    <t>OC.C21: Delivering outcomes for customers actions and interventions  Unplanned outages</t>
  </si>
  <si>
    <t>OC.36: Delivering outcomes for customers actions and interventions 25 Event risk index (Wessex Water) (ERI WW)</t>
  </si>
  <si>
    <r>
      <rPr>
        <sz val="10"/>
        <color rgb="FFFF0000"/>
        <rFont val="Arial"/>
        <family val="2"/>
      </rPr>
      <t>M1</t>
    </r>
    <r>
      <rPr>
        <sz val="10"/>
        <color theme="1"/>
        <rFont val="Arial"/>
        <family val="2"/>
      </rPr>
      <t xml:space="preserve"> Bioresources energy adjustment</t>
    </r>
  </si>
  <si>
    <r>
      <t xml:space="preserve">Representation </t>
    </r>
    <r>
      <rPr>
        <sz val="10"/>
        <color rgb="FFFF0000"/>
        <rFont val="Arial"/>
        <family val="2"/>
      </rPr>
      <t>M1</t>
    </r>
  </si>
  <si>
    <t>circa. £32m (capex only)</t>
  </si>
  <si>
    <t xml:space="preserve">
Table WWn8 Block B line 7 Special cost claim 2 </t>
  </si>
  <si>
    <t xml:space="preserve">See covering letter to Rachel Fletcher; WSX DD Response - Summary representations - Section 1 and WSX DD Response - Wessex Water's response to Ofwat's draft determination actions - Section 4 </t>
  </si>
  <si>
    <t>WSX DD Response - Wessex Water's response to Ofwat's draft determination actions - Section 3</t>
  </si>
  <si>
    <t>See covering letter to Rachel Fletcher; WSX DD Response - Summary representations - Section 8 and WSX DD Response - Wessex Water's response to Ofwat's draft determination actions - Section 5</t>
  </si>
  <si>
    <t xml:space="preserve">Totex sharing rate </t>
  </si>
  <si>
    <t>Totex sharing rate should not penalise companies for proposing more stretching PCs in their original plan</t>
  </si>
  <si>
    <t>Bioresources adjustment</t>
  </si>
  <si>
    <t>This adjustment should be removed as it is unnecessary to protect customers and penalises innovative and diverse approaches</t>
  </si>
  <si>
    <t>Representation M1</t>
  </si>
  <si>
    <t>ERI (WW) PC</t>
  </si>
  <si>
    <t>Amended target, collar and incentive rates</t>
  </si>
  <si>
    <t xml:space="preserve">Cover letter to Rachel Fletcher + summary document section 2 + Representation O1 </t>
  </si>
  <si>
    <t>Mains repairs PC</t>
  </si>
  <si>
    <t>Amended target</t>
  </si>
  <si>
    <t>Internal sewer flooding PC</t>
  </si>
  <si>
    <t>Water quality customer contacts PC</t>
  </si>
  <si>
    <t>Total bill reduction to customers on social tariffs &amp; successful applications for assistance PC</t>
  </si>
  <si>
    <t>Sewer collapses PC</t>
  </si>
  <si>
    <t>Unplanned outage PC</t>
  </si>
  <si>
    <t>Volume of water saved by water efficiency engagement PC</t>
  </si>
  <si>
    <t>Lead communication pipes replaced PC</t>
  </si>
  <si>
    <t>Population at risk of flooding in a storm PC</t>
  </si>
  <si>
    <t>Security non-SEMD PC</t>
  </si>
  <si>
    <t>Calculation of SIM reward</t>
  </si>
  <si>
    <t>Amend the calculation to be in line with PR14 methodology statement for SIM in AMP6</t>
  </si>
  <si>
    <t xml:space="preserve">Summary document section 6 - Representation O1 </t>
  </si>
  <si>
    <t>PAYG ratios</t>
  </si>
  <si>
    <t xml:space="preserve">In the event of totex cuts compared to our plan amend the PAYG rates to be in line with the natural rate according to where the cuts have been made.  Any financeability tests should also be made against actual expected opex and capex </t>
  </si>
  <si>
    <t xml:space="preserve">Cover letter to Rachel Fletcher + summary document section 1 + Representation R1 </t>
  </si>
  <si>
    <t>Reinstate the cash flow mechanism on totex</t>
  </si>
  <si>
    <t>This mechanism from the final methodology was not applied in the DD.  This should be reinstated for the FD.</t>
  </si>
  <si>
    <t xml:space="preserve">Cover letter to Rachel Fletcher + summary document section 1 + Representation R2 </t>
  </si>
  <si>
    <t>Cost of capital</t>
  </si>
  <si>
    <t>The allowed cost of capital should be reviewed in the light of the evidence provided.  Our view is that both Ofwat’s current and potential future view on the WACC are inappropriate as they are inconsistent with: 
•	other parameters in the determination, therefore threatening the long-term resilience of the sector, as explained above
•	regulatory precedent without sufficient new evidence to warrant this material change 
•	reasonable cross checks on the cost of equity that would support a value at the upper end of a range calculated on a bottom-up basis.</t>
  </si>
  <si>
    <t xml:space="preserve">Cover letter to Rachel Fletcher + summary document section 1 + Representation R3 </t>
  </si>
  <si>
    <t>Capital allowances</t>
  </si>
  <si>
    <t>In the event of totex cuts compared to our plan amend the capital allowances  accordingly.</t>
  </si>
  <si>
    <t xml:space="preserve">Summary document section 1 + Representation R4 </t>
  </si>
  <si>
    <t>Bill profiles</t>
  </si>
  <si>
    <t>The DD smoothed bills at a total level.  As half of our customers are single service only the FD should look to smooth them at a service level</t>
  </si>
  <si>
    <t>Summary document section 1 + Representation R6</t>
  </si>
  <si>
    <t>Allowed pension deficit payments and the AICR calc</t>
  </si>
  <si>
    <t>The model excludes these from costs while including them in income when assessing FFO in the AICR calc.  This should be amended</t>
  </si>
  <si>
    <t>Representation R5</t>
  </si>
  <si>
    <t>ODI range and RORE</t>
  </si>
  <si>
    <t>Ofwat's DD does not correctly reflect the true ODI range.  We provide data and a methodology to enable this to be corrected for the FD</t>
  </si>
  <si>
    <t>Summary document section 2</t>
  </si>
  <si>
    <t>Ofwat's economic assumptions</t>
  </si>
  <si>
    <t>The FD's assumptions on cost of capital, productivity and input prices should be internally consistent to promote financial resilience</t>
  </si>
  <si>
    <t>Summary document section 1</t>
  </si>
  <si>
    <t>Amended incentive rates in line with customer preferences</t>
  </si>
  <si>
    <t>Representation O3</t>
  </si>
  <si>
    <t>Amended incentive type to avoid double count</t>
  </si>
  <si>
    <t>Amended incentive rate</t>
  </si>
  <si>
    <t>Amended PC definition to foster innovation</t>
  </si>
  <si>
    <t>Representation O4</t>
  </si>
  <si>
    <t>Represenation O5</t>
  </si>
  <si>
    <t>Represenation O6</t>
  </si>
  <si>
    <t>Represenation O7</t>
  </si>
  <si>
    <t>Represenation O8</t>
  </si>
  <si>
    <t>Represenation O9</t>
  </si>
  <si>
    <t>Represenation O10</t>
  </si>
  <si>
    <t>Represenation O11</t>
  </si>
  <si>
    <t>New PC proposed as customer protection for allowed spend in this area</t>
  </si>
  <si>
    <t>Amended target to align with clarified guidance</t>
  </si>
  <si>
    <t>WS2a</t>
  </si>
  <si>
    <t>WWS2a</t>
  </si>
  <si>
    <t>Wholesale water cumulative capital expenditure by purpose</t>
  </si>
  <si>
    <t>Linked to WS2</t>
  </si>
  <si>
    <t>Linked to WWS2</t>
  </si>
  <si>
    <t>Wholesale wastewater cumulative capital expenditure by purpose</t>
  </si>
  <si>
    <t>See WSX DD Response - Wessex Water's response to Ofwat's draft determination actions - Section 6</t>
  </si>
  <si>
    <t>WSX DD Response - Wessex Water's response to Ofwat's draft determination actions - Section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</si>
</sst>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0\);&quot;-  &quot;;&quot; &quot;@&quot; &quot;"/>
    <numFmt numFmtId="165" formatCode="#,##0.0;[Red]\-#,##0.0;\-"/>
  </numFmts>
  <fonts count="27" x14ac:knownFonts="1">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
      <sz val="11"/>
      <color theme="1"/>
      <name val="Arial"/>
      <family val="2"/>
    </font>
    <font>
      <sz val="11"/>
      <color theme="1"/>
      <name val="Calibri"/>
      <family val="2"/>
      <scheme val="minor"/>
    </font>
    <font>
      <sz val="10"/>
      <color theme="1"/>
      <name val="Verdana"/>
      <family val="2"/>
    </font>
    <font>
      <b/>
      <sz val="20"/>
      <color theme="3"/>
      <name val="Arial"/>
      <family val="2"/>
    </font>
    <font>
      <sz val="10"/>
      <color theme="5" tint="-0.24994659260841701"/>
      <name val="Arial"/>
      <family val="2"/>
    </font>
    <font>
      <b/>
      <sz val="10"/>
      <color theme="3"/>
      <name val="Arial"/>
      <family val="2"/>
    </font>
    <font>
      <sz val="11"/>
      <color indexed="8"/>
      <name val="Calibri"/>
      <family val="2"/>
      <scheme val="minor"/>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7">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bottom style="thin">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
      <left/>
      <right/>
      <top/>
      <bottom style="thick">
        <color theme="3"/>
      </bottom>
      <diagonal/>
    </border>
    <border>
      <left style="hair">
        <color indexed="57"/>
      </left>
      <right style="hair">
        <color indexed="57"/>
      </right>
      <top style="hair">
        <color indexed="57"/>
      </top>
      <bottom style="hair">
        <color indexed="57"/>
      </bottom>
      <diagonal/>
    </border>
  </borders>
  <cellStyleXfs count="38">
    <xf numFmtId="0" fontId="0" fillId="0" borderId="0"/>
    <xf numFmtId="164" fontId="20" fillId="0" borderId="0" applyFont="0" applyFill="0" applyBorder="0" applyProtection="0">
      <alignment vertical="top"/>
    </xf>
    <xf numFmtId="0" fontId="9" fillId="0" borderId="0"/>
    <xf numFmtId="0" fontId="21" fillId="0" borderId="0"/>
    <xf numFmtId="0" fontId="22" fillId="0" borderId="0"/>
    <xf numFmtId="0" fontId="9" fillId="0" borderId="0"/>
    <xf numFmtId="0" fontId="21" fillId="0" borderId="0"/>
    <xf numFmtId="0" fontId="9" fillId="0" borderId="0"/>
    <xf numFmtId="0" fontId="22" fillId="0" borderId="0"/>
    <xf numFmtId="43" fontId="9" fillId="0" borderId="0" applyFont="0" applyFill="0" applyBorder="0" applyAlignment="0" applyProtection="0"/>
    <xf numFmtId="0" fontId="9" fillId="0" borderId="0">
      <alignment vertical="center"/>
    </xf>
    <xf numFmtId="0" fontId="23" fillId="0" borderId="35" applyNumberFormat="0" applyFill="0" applyAlignment="0" applyProtection="0"/>
    <xf numFmtId="0" fontId="24" fillId="0" borderId="0" applyNumberFormat="0" applyFill="0" applyBorder="0" applyProtection="0">
      <alignment vertical="top"/>
    </xf>
    <xf numFmtId="165" fontId="9" fillId="0" borderId="36" applyAlignment="0">
      <alignment vertical="center"/>
    </xf>
    <xf numFmtId="0" fontId="25"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0" fillId="0" borderId="0"/>
    <xf numFmtId="164" fontId="20" fillId="0" borderId="0" applyFont="0" applyFill="0" applyBorder="0" applyProtection="0">
      <alignment vertical="top"/>
    </xf>
    <xf numFmtId="0" fontId="21" fillId="0" borderId="0"/>
    <xf numFmtId="43" fontId="21" fillId="0" borderId="0" applyFont="0" applyFill="0" applyBorder="0" applyAlignment="0" applyProtection="0"/>
    <xf numFmtId="0" fontId="20" fillId="0" borderId="0"/>
    <xf numFmtId="0" fontId="20" fillId="0" borderId="0"/>
    <xf numFmtId="9" fontId="21"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0" fontId="20" fillId="0" borderId="0"/>
    <xf numFmtId="43" fontId="21"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26" fillId="0" borderId="0"/>
    <xf numFmtId="0" fontId="20" fillId="0" borderId="0"/>
    <xf numFmtId="0" fontId="20" fillId="0" borderId="0"/>
    <xf numFmtId="0" fontId="20" fillId="0" borderId="0"/>
  </cellStyleXfs>
  <cellXfs count="95">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21"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6"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13"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11" fillId="4" borderId="25" xfId="0" applyFont="1" applyFill="1" applyBorder="1" applyAlignment="1">
      <alignment horizontal="center" vertical="top" wrapText="1"/>
    </xf>
    <xf numFmtId="0" fontId="11" fillId="4" borderId="19" xfId="0" applyFont="1" applyFill="1" applyBorder="1" applyAlignment="1">
      <alignment horizontal="center" vertical="top" wrapText="1"/>
    </xf>
    <xf numFmtId="0" fontId="11" fillId="4" borderId="28" xfId="0" applyFont="1" applyFill="1" applyBorder="1" applyAlignment="1">
      <alignment horizontal="left" vertical="top" wrapText="1"/>
    </xf>
    <xf numFmtId="0" fontId="11" fillId="4" borderId="28" xfId="0" applyFont="1" applyFill="1" applyBorder="1" applyAlignment="1">
      <alignment horizontal="center" vertical="top" wrapText="1"/>
    </xf>
    <xf numFmtId="0" fontId="11" fillId="4" borderId="20" xfId="0" applyFont="1" applyFill="1" applyBorder="1" applyAlignment="1">
      <alignment horizontal="lef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18" xfId="0" applyFont="1" applyFill="1" applyBorder="1" applyAlignment="1">
      <alignment horizontal="left" vertical="top" wrapText="1"/>
    </xf>
    <xf numFmtId="0" fontId="13" fillId="3" borderId="29"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27"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1" fillId="4" borderId="3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3" fillId="7" borderId="19" xfId="0" applyFont="1" applyFill="1" applyBorder="1" applyAlignment="1">
      <alignment horizontal="center" vertical="center"/>
    </xf>
    <xf numFmtId="0" fontId="3" fillId="4" borderId="19"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18" xfId="0" applyFont="1" applyFill="1" applyBorder="1" applyAlignment="1">
      <alignment horizontal="left" vertical="top" wrapText="1"/>
    </xf>
    <xf numFmtId="0" fontId="13" fillId="3" borderId="27" xfId="0" applyFont="1" applyFill="1" applyBorder="1" applyAlignment="1">
      <alignment horizontal="left" vertical="top" wrapText="1"/>
    </xf>
    <xf numFmtId="0" fontId="13" fillId="3" borderId="31"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center" vertical="top" wrapText="1"/>
      <protection locked="0"/>
    </xf>
    <xf numFmtId="0" fontId="3" fillId="5" borderId="17" xfId="0" applyFont="1" applyFill="1" applyBorder="1" applyAlignment="1" applyProtection="1">
      <alignment horizontal="left" vertical="top" wrapText="1"/>
      <protection locked="0"/>
    </xf>
    <xf numFmtId="0" fontId="3" fillId="5" borderId="17"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25" xfId="0" applyFont="1" applyFill="1" applyBorder="1" applyAlignment="1" applyProtection="1">
      <alignment horizontal="center" vertical="top" wrapText="1"/>
      <protection locked="0"/>
    </xf>
    <xf numFmtId="0" fontId="3" fillId="5" borderId="26" xfId="0" applyFont="1" applyFill="1" applyBorder="1" applyAlignment="1" applyProtection="1">
      <alignment horizontal="center" vertical="top"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center" vertical="top" wrapText="1"/>
      <protection locked="0"/>
    </xf>
    <xf numFmtId="0" fontId="3" fillId="5" borderId="20"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13" fillId="3" borderId="34" xfId="0" applyFont="1" applyFill="1" applyBorder="1" applyAlignment="1">
      <alignment horizontal="center" vertical="top" wrapText="1"/>
    </xf>
    <xf numFmtId="0" fontId="11" fillId="4" borderId="23" xfId="0" applyFont="1" applyFill="1" applyBorder="1" applyAlignment="1">
      <alignment horizontal="left" vertical="top" wrapText="1"/>
    </xf>
    <xf numFmtId="0" fontId="11" fillId="4" borderId="22" xfId="0" applyFont="1" applyFill="1" applyBorder="1" applyAlignment="1">
      <alignment horizontal="left" vertical="top" wrapText="1"/>
    </xf>
    <xf numFmtId="0" fontId="3" fillId="5" borderId="24" xfId="0" applyFont="1" applyFill="1" applyBorder="1" applyAlignment="1" applyProtection="1">
      <alignment horizontal="left" vertical="top" wrapText="1"/>
      <protection locked="0"/>
    </xf>
    <xf numFmtId="0" fontId="11" fillId="4" borderId="12" xfId="0" applyFont="1" applyFill="1" applyBorder="1" applyAlignment="1">
      <alignment vertical="top" wrapText="1"/>
    </xf>
    <xf numFmtId="0" fontId="3" fillId="5" borderId="12" xfId="0" applyFont="1" applyFill="1" applyBorder="1" applyAlignment="1" applyProtection="1">
      <alignment vertical="top" wrapText="1"/>
      <protection locked="0"/>
    </xf>
    <xf numFmtId="0" fontId="3" fillId="5" borderId="15" xfId="0" applyFont="1" applyFill="1" applyBorder="1" applyAlignment="1" applyProtection="1">
      <alignment vertical="top" wrapText="1"/>
      <protection locked="0"/>
    </xf>
    <xf numFmtId="0" fontId="3" fillId="5" borderId="2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4" borderId="2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vertical="center" wrapText="1"/>
      <protection locked="0"/>
    </xf>
    <xf numFmtId="0" fontId="3" fillId="8" borderId="19" xfId="0" applyFont="1" applyFill="1" applyBorder="1" applyAlignment="1" applyProtection="1">
      <alignment horizontal="center" vertical="top" wrapText="1"/>
    </xf>
    <xf numFmtId="0" fontId="3" fillId="8" borderId="20"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0" fontId="3" fillId="5" borderId="23" xfId="0" quotePrefix="1" applyFont="1" applyFill="1" applyBorder="1" applyAlignment="1" applyProtection="1">
      <alignment horizontal="left" vertical="center"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38">
    <cellStyle name="Calculation 2" xfId="13" xr:uid="{17EDD12C-9C2D-4E6F-B757-EF4C5D369F40}"/>
    <cellStyle name="Comma 2" xfId="9" xr:uid="{D994A543-D9CD-4C2F-8DFC-F024431A4515}"/>
    <cellStyle name="Comma 2 2" xfId="16" xr:uid="{79341777-3E7B-4D3B-B23C-27A1038743E4}"/>
    <cellStyle name="Comma 3" xfId="27" xr:uid="{3CDED13B-4B23-4DB0-BE41-AA746A6A8AB3}"/>
    <cellStyle name="Comma 3 2" xfId="29" xr:uid="{9BCE7D86-CBF9-49EA-B96E-FC85C1D0E854}"/>
    <cellStyle name="Comma 4" xfId="20" xr:uid="{9DCAA84F-2551-4EAB-AA3D-5F41CC83C2C3}"/>
    <cellStyle name="Comma 4 2" xfId="33" xr:uid="{904871EE-CA1A-4130-9B78-0025ACEEA26A}"/>
    <cellStyle name="Heading 1 2" xfId="11" xr:uid="{A8F38CF6-6A22-4122-896E-B983795BDF95}"/>
    <cellStyle name="Heading 4 2" xfId="14" xr:uid="{60C8ACE6-7E4E-4862-ADD6-C27A0825B0C7}"/>
    <cellStyle name="Normal" xfId="0" builtinId="0"/>
    <cellStyle name="Normal 2" xfId="3" xr:uid="{ADFD7050-1D95-4707-BF7B-A84379AA3D32}"/>
    <cellStyle name="Normal 2 2" xfId="2" xr:uid="{404A8E9E-BAB9-4478-B545-8CCA23A6B400}"/>
    <cellStyle name="Normal 2 2 2" xfId="6" xr:uid="{7CF5C5C5-C519-4168-8806-499FF4B4B8F0}"/>
    <cellStyle name="Normal 2 3" xfId="1" xr:uid="{5143CE83-D358-4DDD-A02D-1FBB28E0566D}"/>
    <cellStyle name="Normal 2 6" xfId="19" xr:uid="{638C8EB0-3817-4A83-922F-7F3464F0D2A3}"/>
    <cellStyle name="Normal 20" xfId="18" xr:uid="{6A1BCFD1-41D2-45FB-BDD1-83E7AE1A8A60}"/>
    <cellStyle name="Normal 3" xfId="8" xr:uid="{F7C71FED-1F57-4C77-8FB4-AC2DC513622F}"/>
    <cellStyle name="Normal 3 2" xfId="5" xr:uid="{BE86560D-8648-4880-9BBC-442B8E1AD641}"/>
    <cellStyle name="Normal 3 2 2" xfId="28" xr:uid="{7B45C75A-31B3-4BF7-8EC0-3FEE79C9B741}"/>
    <cellStyle name="Normal 3 3" xfId="37" xr:uid="{BCA5C0B0-89FA-41B0-B81F-522125DF7660}"/>
    <cellStyle name="Normal 4" xfId="7" xr:uid="{6002BC3B-22C4-4418-BBF8-E888179BEC91}"/>
    <cellStyle name="Normal 4 2" xfId="35" xr:uid="{C1CF6E2F-0A6F-4EC5-A1CD-C7F1A716D6AC}"/>
    <cellStyle name="Normal 4 3" xfId="36" xr:uid="{A5EE93DA-95B4-467E-898A-C3B59D984214}"/>
    <cellStyle name="Normal 5" xfId="4" xr:uid="{DF385B94-5A7D-49BF-BA96-C4602DD0A4E3}"/>
    <cellStyle name="Normal 5 2" xfId="21" xr:uid="{8C8CAD80-14BD-4BEF-96B5-7243345AB86E}"/>
    <cellStyle name="Normal 5 2 2" xfId="22" xr:uid="{97A9B4AE-116B-4069-A054-45B07D324FC3}"/>
    <cellStyle name="Normal 5 2 2 2" xfId="24" xr:uid="{A37A749C-72EF-4280-8616-B07D0E8C7195}"/>
    <cellStyle name="Normal 5 2 2 3" xfId="31" xr:uid="{66F9168B-2446-4DEE-921C-4ACD041B907F}"/>
    <cellStyle name="Normal 6" xfId="10" xr:uid="{2A21A0C8-86F0-4278-A5AF-87406D742BE1}"/>
    <cellStyle name="Normal 6 2" xfId="32" xr:uid="{920776D5-3226-49E1-BFF9-D6C1E5CC4559}"/>
    <cellStyle name="Normal 7" xfId="17" xr:uid="{27926644-40E2-4896-BD50-4015BA54388C}"/>
    <cellStyle name="Normal 8" xfId="25" xr:uid="{AA9CCCF5-62D2-40FA-8932-A8F1E4FE195E}"/>
    <cellStyle name="Normal 9" xfId="34" xr:uid="{B9603BB0-E9C5-4379-8BE7-54DD9DE3A41D}"/>
    <cellStyle name="Note 2" xfId="12" xr:uid="{8F8A2BD6-39E9-43C6-AE0C-496C9BEE5C02}"/>
    <cellStyle name="Percent 2" xfId="15" xr:uid="{4491675D-5E87-484B-A403-095227C9CD5F}"/>
    <cellStyle name="Percent 2 2" xfId="30" xr:uid="{BB4FAEE7-C173-415E-BE9A-91D2908E7298}"/>
    <cellStyle name="Percent 3" xfId="26" xr:uid="{A2A03DFB-9092-4F33-B61B-EEA7E8124D93}"/>
    <cellStyle name="Percent 4" xfId="23" xr:uid="{93E7D450-B8BC-421E-82CF-C76573691EA4}"/>
  </cellStyles>
  <dxfs count="0"/>
  <tableStyles count="0" defaultTableStyle="TableStyleMedium2" defaultPivotStyle="PivotStyleLight16"/>
  <colors>
    <mruColors>
      <color rgb="FF0078C9"/>
      <color rgb="FF4472C4"/>
      <color rgb="FFFCEABF"/>
      <color rgb="FFF2BFE0"/>
      <color rgb="FFBFDDF1"/>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Normal="100" workbookViewId="0"/>
  </sheetViews>
  <sheetFormatPr defaultColWidth="9" defaultRowHeight="14.25" x14ac:dyDescent="0.2"/>
  <cols>
    <col min="1" max="1" width="0.75" style="82" customWidth="1"/>
    <col min="2" max="17" width="9" style="82"/>
    <col min="18" max="18" width="10.25" style="82" customWidth="1"/>
    <col min="19" max="16384" width="9" style="82"/>
  </cols>
  <sheetData/>
  <sheetProtection algorithmName="SHA-512" hashValue="rH3eYCIPOXPST5p2CI0vEYKXrTK6/pct6VXjAJJcuESvJkcclFmOKUKfXISfzkvkYO1arI0sJQdHkmaPmyOjBw==" saltValue="DwhaBBoSVdNhIRo1Grr95w==" spinCount="100000" sheet="1" objects="1" scenarios="1"/>
  <pageMargins left="0.70866141732283472" right="0.70866141732283472" top="0.74803149606299213" bottom="0.74803149606299213" header="0.31496062992125984" footer="0.31496062992125984"/>
  <pageSetup paperSize="9" scale="77" fitToHeight="0"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22"/>
  <sheetViews>
    <sheetView zoomScale="80" zoomScaleNormal="80" workbookViewId="0"/>
  </sheetViews>
  <sheetFormatPr defaultColWidth="9" defaultRowHeight="14.25" x14ac:dyDescent="0.2"/>
  <cols>
    <col min="1" max="1" width="0.75" style="1" customWidth="1"/>
    <col min="2" max="2" width="13.625" style="1" customWidth="1"/>
    <col min="3" max="3" width="20.625" style="1" customWidth="1"/>
    <col min="4" max="4" width="16.625" style="1" customWidth="1"/>
    <col min="5" max="5" width="20.625" style="1" customWidth="1"/>
    <col min="6" max="6" width="10.625" style="1" customWidth="1"/>
    <col min="7" max="7" width="20.625" style="1" customWidth="1"/>
    <col min="8" max="8" width="34.625" style="1" customWidth="1"/>
    <col min="9" max="9" width="18" style="1" customWidth="1"/>
    <col min="10" max="10" width="24.625" style="1" customWidth="1"/>
    <col min="11" max="16384" width="9" style="1"/>
  </cols>
  <sheetData>
    <row r="1" spans="2:10" ht="20.100000000000001" customHeight="1" thickBot="1" x14ac:dyDescent="0.25">
      <c r="B1" s="4" t="s">
        <v>0</v>
      </c>
      <c r="C1" s="4"/>
      <c r="D1" s="4"/>
      <c r="E1" s="4"/>
      <c r="F1" s="4"/>
      <c r="G1" s="5"/>
      <c r="H1" s="5"/>
      <c r="I1" s="5"/>
      <c r="J1" s="5"/>
    </row>
    <row r="2" spans="2:10" ht="15" thickTop="1" x14ac:dyDescent="0.2"/>
    <row r="3" spans="2:10" ht="15" customHeight="1" x14ac:dyDescent="0.2">
      <c r="B3" s="3" t="s">
        <v>1</v>
      </c>
      <c r="C3" s="2"/>
      <c r="D3" s="2"/>
      <c r="E3" s="2"/>
      <c r="F3" s="2"/>
      <c r="J3" s="83" t="s">
        <v>152</v>
      </c>
    </row>
    <row r="4" spans="2:10" ht="15" x14ac:dyDescent="0.2">
      <c r="I4" s="84"/>
      <c r="J4" s="43" t="str">
        <f>VLOOKUP($J$3,Conames,2,0)</f>
        <v>WSX</v>
      </c>
    </row>
    <row r="5" spans="2:10" ht="19.5" x14ac:dyDescent="0.2">
      <c r="B5" s="2" t="s">
        <v>3</v>
      </c>
      <c r="C5" s="3"/>
      <c r="D5" s="3"/>
      <c r="E5" s="3"/>
      <c r="F5" s="3"/>
    </row>
    <row r="6" spans="2:10" ht="15" thickBot="1" x14ac:dyDescent="0.25"/>
    <row r="7" spans="2:10" ht="14.1" customHeight="1" thickTop="1" x14ac:dyDescent="0.2">
      <c r="B7" s="86" t="s">
        <v>4</v>
      </c>
      <c r="C7" s="87"/>
      <c r="D7" s="87"/>
      <c r="E7" s="87"/>
      <c r="F7" s="87"/>
      <c r="G7" s="87"/>
      <c r="H7" s="87"/>
      <c r="I7" s="87"/>
      <c r="J7" s="88"/>
    </row>
    <row r="8" spans="2:10" x14ac:dyDescent="0.2">
      <c r="B8" s="89"/>
      <c r="C8" s="90"/>
      <c r="D8" s="90"/>
      <c r="E8" s="90"/>
      <c r="F8" s="90"/>
      <c r="G8" s="90"/>
      <c r="H8" s="90"/>
      <c r="I8" s="90"/>
      <c r="J8" s="91"/>
    </row>
    <row r="9" spans="2:10" x14ac:dyDescent="0.2">
      <c r="B9" s="89"/>
      <c r="C9" s="90"/>
      <c r="D9" s="90"/>
      <c r="E9" s="90"/>
      <c r="F9" s="90"/>
      <c r="G9" s="90"/>
      <c r="H9" s="90"/>
      <c r="I9" s="90"/>
      <c r="J9" s="91"/>
    </row>
    <row r="10" spans="2:10" x14ac:dyDescent="0.2">
      <c r="B10" s="89"/>
      <c r="C10" s="90"/>
      <c r="D10" s="90"/>
      <c r="E10" s="90"/>
      <c r="F10" s="90"/>
      <c r="G10" s="90"/>
      <c r="H10" s="90"/>
      <c r="I10" s="90"/>
      <c r="J10" s="91"/>
    </row>
    <row r="11" spans="2:10" x14ac:dyDescent="0.2">
      <c r="B11" s="89"/>
      <c r="C11" s="90"/>
      <c r="D11" s="90"/>
      <c r="E11" s="90"/>
      <c r="F11" s="90"/>
      <c r="G11" s="90"/>
      <c r="H11" s="90"/>
      <c r="I11" s="90"/>
      <c r="J11" s="91"/>
    </row>
    <row r="12" spans="2:10" x14ac:dyDescent="0.2">
      <c r="B12" s="89"/>
      <c r="C12" s="90"/>
      <c r="D12" s="90"/>
      <c r="E12" s="90"/>
      <c r="F12" s="90"/>
      <c r="G12" s="90"/>
      <c r="H12" s="90"/>
      <c r="I12" s="90"/>
      <c r="J12" s="91"/>
    </row>
    <row r="13" spans="2:10" x14ac:dyDescent="0.2">
      <c r="B13" s="89"/>
      <c r="C13" s="90"/>
      <c r="D13" s="90"/>
      <c r="E13" s="90"/>
      <c r="F13" s="90"/>
      <c r="G13" s="90"/>
      <c r="H13" s="90"/>
      <c r="I13" s="90"/>
      <c r="J13" s="91"/>
    </row>
    <row r="14" spans="2:10" ht="70.349999999999994" customHeight="1" thickBot="1" x14ac:dyDescent="0.25">
      <c r="B14" s="92"/>
      <c r="C14" s="93"/>
      <c r="D14" s="93"/>
      <c r="E14" s="93"/>
      <c r="F14" s="93"/>
      <c r="G14" s="93"/>
      <c r="H14" s="93"/>
      <c r="I14" s="93"/>
      <c r="J14" s="94"/>
    </row>
    <row r="15" spans="2:10" ht="15.75" thickTop="1" thickBot="1" x14ac:dyDescent="0.25"/>
    <row r="16" spans="2:10" ht="30" customHeight="1" thickBot="1" x14ac:dyDescent="0.25">
      <c r="B16" s="31" t="s">
        <v>5</v>
      </c>
      <c r="C16" s="32" t="s">
        <v>6</v>
      </c>
      <c r="D16" s="32" t="s">
        <v>7</v>
      </c>
      <c r="E16" s="32" t="s">
        <v>8</v>
      </c>
      <c r="F16" s="32" t="s">
        <v>9</v>
      </c>
      <c r="G16" s="33" t="s">
        <v>10</v>
      </c>
      <c r="H16" s="33" t="s">
        <v>11</v>
      </c>
      <c r="I16" s="33" t="s">
        <v>12</v>
      </c>
      <c r="J16" s="34" t="s">
        <v>13</v>
      </c>
    </row>
    <row r="17" spans="2:10" ht="76.5" x14ac:dyDescent="0.2">
      <c r="B17" s="24" t="s">
        <v>14</v>
      </c>
      <c r="C17" s="25" t="s">
        <v>15</v>
      </c>
      <c r="D17" s="26">
        <v>145</v>
      </c>
      <c r="E17" s="26">
        <v>165</v>
      </c>
      <c r="F17" s="26">
        <f>IF(C17="","",E17-D17)</f>
        <v>20</v>
      </c>
      <c r="G17" s="27" t="s">
        <v>16</v>
      </c>
      <c r="H17" s="28" t="s">
        <v>17</v>
      </c>
      <c r="I17" s="29" t="s">
        <v>12</v>
      </c>
      <c r="J17" s="30" t="s">
        <v>18</v>
      </c>
    </row>
    <row r="18" spans="2:10" ht="25.5" x14ac:dyDescent="0.2">
      <c r="B18" s="16" t="str">
        <f>IF(C18="","",$J$4&amp;"."&amp;'Data validation'!$E4)</f>
        <v>WSX.DD.CA1</v>
      </c>
      <c r="C18" s="46" t="s">
        <v>384</v>
      </c>
      <c r="D18" s="47" t="s">
        <v>492</v>
      </c>
      <c r="E18" s="47">
        <v>44.15</v>
      </c>
      <c r="F18" s="14" t="e">
        <f t="shared" ref="F18:F81" si="0">IF(C18="","",E18-D18)</f>
        <v>#VALUE!</v>
      </c>
      <c r="G18" s="50" t="s">
        <v>96</v>
      </c>
      <c r="H18" s="50" t="s">
        <v>473</v>
      </c>
      <c r="I18" s="51" t="s">
        <v>338</v>
      </c>
      <c r="J18" s="51" t="s">
        <v>361</v>
      </c>
    </row>
    <row r="19" spans="2:10" ht="38.25" x14ac:dyDescent="0.2">
      <c r="B19" s="16" t="str">
        <f>IF(C19="","",$J$4&amp;"."&amp;'Data validation'!$E5)</f>
        <v>WSX.DD.CA2</v>
      </c>
      <c r="C19" s="46" t="s">
        <v>329</v>
      </c>
      <c r="D19" s="47" t="s">
        <v>509</v>
      </c>
      <c r="E19" s="47">
        <v>58.756999999999998</v>
      </c>
      <c r="F19" s="14" t="e">
        <f t="shared" si="0"/>
        <v>#VALUE!</v>
      </c>
      <c r="G19" s="50" t="s">
        <v>96</v>
      </c>
      <c r="H19" s="50" t="s">
        <v>510</v>
      </c>
      <c r="I19" s="51" t="s">
        <v>339</v>
      </c>
      <c r="J19" s="51" t="s">
        <v>362</v>
      </c>
    </row>
    <row r="20" spans="2:10" ht="51" x14ac:dyDescent="0.2">
      <c r="B20" s="16" t="str">
        <f>IF(C20="","",$J$4&amp;"."&amp;'Data validation'!$E6)</f>
        <v>WSX.DD.CA3</v>
      </c>
      <c r="C20" s="46" t="s">
        <v>325</v>
      </c>
      <c r="D20" s="47">
        <v>171.88900000000001</v>
      </c>
      <c r="E20" s="47">
        <v>182.834</v>
      </c>
      <c r="F20" s="14">
        <f t="shared" si="0"/>
        <v>10.944999999999993</v>
      </c>
      <c r="G20" s="50" t="s">
        <v>96</v>
      </c>
      <c r="H20" s="50" t="s">
        <v>481</v>
      </c>
      <c r="I20" s="51" t="s">
        <v>340</v>
      </c>
      <c r="J20" s="51" t="s">
        <v>363</v>
      </c>
    </row>
    <row r="21" spans="2:10" ht="25.5" x14ac:dyDescent="0.2">
      <c r="B21" s="16" t="str">
        <f>IF(C21="","",$J$4&amp;"."&amp;'Data validation'!$E7)</f>
        <v>WSX.DD.CA4</v>
      </c>
      <c r="C21" s="46" t="s">
        <v>385</v>
      </c>
      <c r="D21" s="47">
        <v>19.356000000000002</v>
      </c>
      <c r="E21" s="47">
        <v>32.962000000000003</v>
      </c>
      <c r="F21" s="14">
        <f t="shared" si="0"/>
        <v>13.606000000000002</v>
      </c>
      <c r="G21" s="50" t="s">
        <v>96</v>
      </c>
      <c r="H21" s="50" t="s">
        <v>482</v>
      </c>
      <c r="I21" s="51" t="s">
        <v>341</v>
      </c>
      <c r="J21" s="51" t="s">
        <v>364</v>
      </c>
    </row>
    <row r="22" spans="2:10" ht="38.25" x14ac:dyDescent="0.2">
      <c r="B22" s="16" t="str">
        <f>IF(C22="","",$J$4&amp;"."&amp;'Data validation'!$E8)</f>
        <v>WSX.DD.CA5</v>
      </c>
      <c r="C22" s="46" t="s">
        <v>326</v>
      </c>
      <c r="D22" s="47">
        <v>54.173000000000002</v>
      </c>
      <c r="E22" s="47">
        <v>37.863999999999997</v>
      </c>
      <c r="F22" s="14">
        <f t="shared" si="0"/>
        <v>-16.309000000000005</v>
      </c>
      <c r="G22" s="50" t="s">
        <v>96</v>
      </c>
      <c r="H22" s="50" t="s">
        <v>475</v>
      </c>
      <c r="I22" s="51" t="s">
        <v>342</v>
      </c>
      <c r="J22" s="51" t="s">
        <v>365</v>
      </c>
    </row>
    <row r="23" spans="2:10" ht="25.5" x14ac:dyDescent="0.2">
      <c r="B23" s="16" t="str">
        <f>IF(C23="","",$J$4&amp;"."&amp;'Data validation'!$E9)</f>
        <v>WSX.DD.CA6</v>
      </c>
      <c r="C23" s="46" t="s">
        <v>327</v>
      </c>
      <c r="D23" s="47">
        <v>14.571</v>
      </c>
      <c r="E23" s="47">
        <v>18.213000000000001</v>
      </c>
      <c r="F23" s="14">
        <f t="shared" si="0"/>
        <v>3.6420000000000012</v>
      </c>
      <c r="G23" s="50" t="s">
        <v>96</v>
      </c>
      <c r="H23" s="50" t="s">
        <v>480</v>
      </c>
      <c r="I23" s="51" t="s">
        <v>343</v>
      </c>
      <c r="J23" s="51" t="s">
        <v>366</v>
      </c>
    </row>
    <row r="24" spans="2:10" ht="25.5" x14ac:dyDescent="0.2">
      <c r="B24" s="16" t="str">
        <f>IF(C24="","",$J$4&amp;"."&amp;'Data validation'!$E10)</f>
        <v>WSX.DD.CA7</v>
      </c>
      <c r="C24" s="46" t="s">
        <v>328</v>
      </c>
      <c r="D24" s="47">
        <v>6.8310000000000004</v>
      </c>
      <c r="E24" s="47">
        <f>13.349-2.23</f>
        <v>11.119</v>
      </c>
      <c r="F24" s="14">
        <f t="shared" si="0"/>
        <v>4.2879999999999994</v>
      </c>
      <c r="G24" s="50" t="s">
        <v>96</v>
      </c>
      <c r="H24" s="50" t="s">
        <v>476</v>
      </c>
      <c r="I24" s="51" t="s">
        <v>344</v>
      </c>
      <c r="J24" s="51" t="s">
        <v>367</v>
      </c>
    </row>
    <row r="25" spans="2:10" ht="38.25" x14ac:dyDescent="0.2">
      <c r="B25" s="16" t="str">
        <f>IF(C25="","",$J$4&amp;"."&amp;'Data validation'!$E11)</f>
        <v>WSX.DD.CA8</v>
      </c>
      <c r="C25" s="46" t="s">
        <v>386</v>
      </c>
      <c r="D25" s="47">
        <v>-96.966999999999999</v>
      </c>
      <c r="E25" s="47">
        <v>0</v>
      </c>
      <c r="F25" s="14">
        <f t="shared" si="0"/>
        <v>96.966999999999999</v>
      </c>
      <c r="G25" s="50" t="s">
        <v>96</v>
      </c>
      <c r="H25" s="50" t="s">
        <v>492</v>
      </c>
      <c r="I25" s="51" t="s">
        <v>345</v>
      </c>
      <c r="J25" s="51" t="s">
        <v>368</v>
      </c>
    </row>
    <row r="26" spans="2:10" ht="38.25" x14ac:dyDescent="0.2">
      <c r="B26" s="16" t="str">
        <f>IF(C26="","",$J$4&amp;"."&amp;'Data validation'!$E12)</f>
        <v>WSX.DD.CA9</v>
      </c>
      <c r="C26" s="46" t="s">
        <v>332</v>
      </c>
      <c r="D26" s="47">
        <v>0</v>
      </c>
      <c r="E26" s="47">
        <v>2.851</v>
      </c>
      <c r="F26" s="14">
        <f t="shared" si="0"/>
        <v>2.851</v>
      </c>
      <c r="G26" s="50" t="s">
        <v>485</v>
      </c>
      <c r="H26" s="50" t="s">
        <v>474</v>
      </c>
      <c r="I26" s="51" t="s">
        <v>346</v>
      </c>
      <c r="J26" s="51" t="s">
        <v>369</v>
      </c>
    </row>
    <row r="27" spans="2:10" ht="25.5" x14ac:dyDescent="0.2">
      <c r="B27" s="16" t="str">
        <f>IF(C27="","",$J$4&amp;"."&amp;'Data validation'!$E13)</f>
        <v>WSX.DD.CA10</v>
      </c>
      <c r="C27" s="46" t="s">
        <v>331</v>
      </c>
      <c r="D27" s="47">
        <v>59.552999999999997</v>
      </c>
      <c r="E27" s="47">
        <v>84.605000000000004</v>
      </c>
      <c r="F27" s="14">
        <f t="shared" si="0"/>
        <v>25.052000000000007</v>
      </c>
      <c r="G27" s="50" t="s">
        <v>96</v>
      </c>
      <c r="H27" s="50" t="s">
        <v>483</v>
      </c>
      <c r="I27" s="51" t="s">
        <v>347</v>
      </c>
      <c r="J27" s="51" t="s">
        <v>370</v>
      </c>
    </row>
    <row r="28" spans="2:10" ht="25.5" x14ac:dyDescent="0.2">
      <c r="B28" s="16" t="str">
        <f>IF(C28="","",$J$4&amp;"."&amp;'Data validation'!$E14)</f>
        <v>WSX.DD.CA11</v>
      </c>
      <c r="C28" s="46" t="s">
        <v>335</v>
      </c>
      <c r="D28" s="47">
        <v>0</v>
      </c>
      <c r="E28" s="47">
        <v>15.587999999999999</v>
      </c>
      <c r="F28" s="14">
        <f t="shared" si="0"/>
        <v>15.587999999999999</v>
      </c>
      <c r="G28" s="50" t="s">
        <v>96</v>
      </c>
      <c r="H28" s="50" t="s">
        <v>484</v>
      </c>
      <c r="I28" s="51" t="s">
        <v>348</v>
      </c>
      <c r="J28" s="51" t="s">
        <v>371</v>
      </c>
    </row>
    <row r="29" spans="2:10" ht="25.5" x14ac:dyDescent="0.2">
      <c r="B29" s="16" t="str">
        <f>IF(C29="","",$J$4&amp;"."&amp;'Data validation'!$E15)</f>
        <v>WSX.DD.CA12</v>
      </c>
      <c r="C29" s="46" t="s">
        <v>337</v>
      </c>
      <c r="D29" s="47">
        <v>0</v>
      </c>
      <c r="E29" s="47">
        <v>13.875999999999999</v>
      </c>
      <c r="F29" s="14">
        <f t="shared" si="0"/>
        <v>13.875999999999999</v>
      </c>
      <c r="G29" s="50" t="s">
        <v>91</v>
      </c>
      <c r="H29" s="50" t="s">
        <v>490</v>
      </c>
      <c r="I29" s="51" t="s">
        <v>349</v>
      </c>
      <c r="J29" s="51" t="s">
        <v>372</v>
      </c>
    </row>
    <row r="30" spans="2:10" ht="25.5" x14ac:dyDescent="0.2">
      <c r="B30" s="16" t="str">
        <f>IF(C30="","",$J$4&amp;"."&amp;'Data validation'!$E16)</f>
        <v>WSX.DD.CA13</v>
      </c>
      <c r="C30" s="46" t="s">
        <v>336</v>
      </c>
      <c r="D30" s="47">
        <v>0</v>
      </c>
      <c r="E30" s="47">
        <v>25.338000000000001</v>
      </c>
      <c r="F30" s="14">
        <f t="shared" si="0"/>
        <v>25.338000000000001</v>
      </c>
      <c r="G30" s="50" t="s">
        <v>91</v>
      </c>
      <c r="H30" s="50" t="s">
        <v>491</v>
      </c>
      <c r="I30" s="51" t="s">
        <v>350</v>
      </c>
      <c r="J30" s="51" t="s">
        <v>373</v>
      </c>
    </row>
    <row r="31" spans="2:10" ht="38.25" x14ac:dyDescent="0.2">
      <c r="B31" s="16" t="str">
        <f>IF(C31="","",$J$4&amp;"."&amp;'Data validation'!$E17)</f>
        <v>WSX.DD.CA14</v>
      </c>
      <c r="C31" s="46" t="s">
        <v>399</v>
      </c>
      <c r="D31" s="47">
        <v>1.4</v>
      </c>
      <c r="E31" s="47">
        <v>4.2300000000000004</v>
      </c>
      <c r="F31" s="14">
        <f t="shared" si="0"/>
        <v>2.8300000000000005</v>
      </c>
      <c r="G31" s="50" t="s">
        <v>86</v>
      </c>
      <c r="H31" s="50" t="s">
        <v>400</v>
      </c>
      <c r="I31" s="51" t="s">
        <v>351</v>
      </c>
      <c r="J31" s="51" t="s">
        <v>374</v>
      </c>
    </row>
    <row r="32" spans="2:10" x14ac:dyDescent="0.2">
      <c r="B32" s="16" t="str">
        <f>IF(C32="","",$J$4&amp;"."&amp;'Data validation'!$E18)</f>
        <v>WSX.DD.CA15</v>
      </c>
      <c r="C32" s="46" t="s">
        <v>398</v>
      </c>
      <c r="D32" s="47">
        <v>0.69599999999999995</v>
      </c>
      <c r="E32" s="47">
        <v>5.2789999999999999</v>
      </c>
      <c r="F32" s="14">
        <f t="shared" si="0"/>
        <v>4.5830000000000002</v>
      </c>
      <c r="G32" s="50" t="s">
        <v>96</v>
      </c>
      <c r="H32" s="50" t="s">
        <v>477</v>
      </c>
      <c r="I32" s="51" t="s">
        <v>352</v>
      </c>
      <c r="J32" s="51" t="s">
        <v>375</v>
      </c>
    </row>
    <row r="33" spans="2:10" ht="25.5" x14ac:dyDescent="0.2">
      <c r="B33" s="16" t="str">
        <f>IF(C33="","",$J$4&amp;"."&amp;'Data validation'!$E19)</f>
        <v>WSX.DD.CA16</v>
      </c>
      <c r="C33" s="46" t="s">
        <v>334</v>
      </c>
      <c r="D33" s="47">
        <v>11.487</v>
      </c>
      <c r="E33" s="47">
        <v>13.808</v>
      </c>
      <c r="F33" s="14">
        <f t="shared" si="0"/>
        <v>2.3209999999999997</v>
      </c>
      <c r="G33" s="50" t="s">
        <v>91</v>
      </c>
      <c r="H33" s="50" t="s">
        <v>478</v>
      </c>
      <c r="I33" s="51" t="s">
        <v>353</v>
      </c>
      <c r="J33" s="51" t="s">
        <v>376</v>
      </c>
    </row>
    <row r="34" spans="2:10" ht="25.5" x14ac:dyDescent="0.2">
      <c r="B34" s="16" t="str">
        <f>IF(C34="","",$J$4&amp;"."&amp;'Data validation'!$E20)</f>
        <v>WSX.DD.CA17</v>
      </c>
      <c r="C34" s="46" t="s">
        <v>333</v>
      </c>
      <c r="D34" s="47">
        <v>9.8309999999999995</v>
      </c>
      <c r="E34" s="47">
        <v>12.127000000000001</v>
      </c>
      <c r="F34" s="14">
        <f t="shared" si="0"/>
        <v>2.2960000000000012</v>
      </c>
      <c r="G34" s="50" t="s">
        <v>91</v>
      </c>
      <c r="H34" s="50" t="s">
        <v>479</v>
      </c>
      <c r="I34" s="51" t="s">
        <v>354</v>
      </c>
      <c r="J34" s="51" t="s">
        <v>377</v>
      </c>
    </row>
    <row r="35" spans="2:10" ht="25.5" x14ac:dyDescent="0.2">
      <c r="B35" s="16" t="str">
        <f>IF(C35="","",$J$4&amp;"."&amp;'Data validation'!$E21)</f>
        <v>WSX.DD.CA18</v>
      </c>
      <c r="C35" s="46" t="s">
        <v>387</v>
      </c>
      <c r="D35" s="47" t="s">
        <v>492</v>
      </c>
      <c r="E35" s="47" t="s">
        <v>493</v>
      </c>
      <c r="F35" s="14" t="e">
        <f t="shared" si="0"/>
        <v>#VALUE!</v>
      </c>
      <c r="G35" s="50" t="s">
        <v>497</v>
      </c>
      <c r="H35" s="50" t="s">
        <v>494</v>
      </c>
      <c r="I35" s="51" t="s">
        <v>355</v>
      </c>
      <c r="J35" s="51" t="s">
        <v>378</v>
      </c>
    </row>
    <row r="36" spans="2:10" x14ac:dyDescent="0.2">
      <c r="B36" s="16" t="str">
        <f>IF(C36="","",$J$4&amp;"."&amp;'Data validation'!$E22)</f>
        <v>WSX.DD.CA19</v>
      </c>
      <c r="C36" s="46" t="s">
        <v>388</v>
      </c>
      <c r="D36" s="47"/>
      <c r="E36" s="47" t="s">
        <v>496</v>
      </c>
      <c r="F36" s="14" t="e">
        <f t="shared" si="0"/>
        <v>#VALUE!</v>
      </c>
      <c r="G36" s="50" t="s">
        <v>62</v>
      </c>
      <c r="H36" s="50" t="s">
        <v>494</v>
      </c>
      <c r="I36" s="51" t="s">
        <v>356</v>
      </c>
      <c r="J36" s="51" t="s">
        <v>379</v>
      </c>
    </row>
    <row r="37" spans="2:10" ht="25.5" x14ac:dyDescent="0.2">
      <c r="B37" s="16" t="str">
        <f>IF(C37="","",$J$4&amp;"."&amp;'Data validation'!$E23)</f>
        <v>WSX.DD.CA20</v>
      </c>
      <c r="C37" s="46" t="s">
        <v>389</v>
      </c>
      <c r="D37" s="47" t="s">
        <v>492</v>
      </c>
      <c r="E37" s="47" t="s">
        <v>495</v>
      </c>
      <c r="F37" s="14" t="e">
        <f t="shared" si="0"/>
        <v>#VALUE!</v>
      </c>
      <c r="G37" s="50" t="s">
        <v>497</v>
      </c>
      <c r="H37" s="50" t="s">
        <v>494</v>
      </c>
      <c r="I37" s="51" t="s">
        <v>357</v>
      </c>
      <c r="J37" s="51" t="s">
        <v>380</v>
      </c>
    </row>
    <row r="38" spans="2:10" ht="25.5" x14ac:dyDescent="0.2">
      <c r="B38" s="16" t="str">
        <f>IF(C38="","",$J$4&amp;"."&amp;'Data validation'!$E24)</f>
        <v>WSX.DD.CA21</v>
      </c>
      <c r="C38" s="46" t="s">
        <v>390</v>
      </c>
      <c r="D38" s="47" t="s">
        <v>492</v>
      </c>
      <c r="E38" s="47" t="s">
        <v>498</v>
      </c>
      <c r="F38" s="14" t="e">
        <f t="shared" si="0"/>
        <v>#VALUE!</v>
      </c>
      <c r="G38" s="50" t="s">
        <v>497</v>
      </c>
      <c r="H38" s="50" t="s">
        <v>494</v>
      </c>
      <c r="I38" s="51" t="s">
        <v>358</v>
      </c>
      <c r="J38" s="51" t="s">
        <v>381</v>
      </c>
    </row>
    <row r="39" spans="2:10" x14ac:dyDescent="0.2">
      <c r="B39" s="16" t="str">
        <f>IF(C39="","",$J$4&amp;"."&amp;'Data validation'!$E25)</f>
        <v>WSX.DD.CA22</v>
      </c>
      <c r="C39" s="46" t="s">
        <v>391</v>
      </c>
      <c r="D39" s="47">
        <f>8.746*5</f>
        <v>43.730000000000004</v>
      </c>
      <c r="E39" s="47">
        <f>8.842*5</f>
        <v>44.21</v>
      </c>
      <c r="F39" s="14">
        <f t="shared" si="0"/>
        <v>0.47999999999999687</v>
      </c>
      <c r="G39" s="50" t="s">
        <v>96</v>
      </c>
      <c r="H39" s="50" t="s">
        <v>494</v>
      </c>
      <c r="I39" s="51" t="s">
        <v>359</v>
      </c>
      <c r="J39" s="51" t="s">
        <v>382</v>
      </c>
    </row>
    <row r="40" spans="2:10" ht="25.5" x14ac:dyDescent="0.2">
      <c r="B40" s="16" t="str">
        <f>IF(C40="","",$J$4&amp;"."&amp;'Data validation'!$E26)</f>
        <v>WSX.DD.CA23</v>
      </c>
      <c r="C40" s="46" t="s">
        <v>392</v>
      </c>
      <c r="D40" s="47" t="s">
        <v>492</v>
      </c>
      <c r="E40" s="47" t="s">
        <v>492</v>
      </c>
      <c r="F40" s="14" t="e">
        <f t="shared" si="0"/>
        <v>#VALUE!</v>
      </c>
      <c r="G40" s="50" t="s">
        <v>96</v>
      </c>
      <c r="H40" s="50" t="s">
        <v>494</v>
      </c>
      <c r="I40" s="51" t="s">
        <v>360</v>
      </c>
      <c r="J40" s="51" t="s">
        <v>383</v>
      </c>
    </row>
    <row r="41" spans="2:10" ht="25.5" x14ac:dyDescent="0.2">
      <c r="B41" s="16" t="str">
        <f>IF(C41="","",$J$4&amp;"."&amp;'Data validation'!$E27)</f>
        <v>WSX.DD.CA24</v>
      </c>
      <c r="C41" s="46" t="s">
        <v>393</v>
      </c>
      <c r="D41" s="47" t="s">
        <v>492</v>
      </c>
      <c r="E41" s="47" t="s">
        <v>492</v>
      </c>
      <c r="F41" s="14" t="e">
        <f t="shared" si="0"/>
        <v>#VALUE!</v>
      </c>
      <c r="G41" s="50" t="s">
        <v>101</v>
      </c>
      <c r="H41" s="50" t="s">
        <v>494</v>
      </c>
      <c r="I41" s="51" t="s">
        <v>507</v>
      </c>
      <c r="J41" s="51" t="s">
        <v>508</v>
      </c>
    </row>
    <row r="42" spans="2:10" x14ac:dyDescent="0.2">
      <c r="B42" s="16" t="str">
        <f>IF(C42="","",$J$4&amp;"."&amp;'Data validation'!$E28)</f>
        <v/>
      </c>
      <c r="C42" s="46"/>
      <c r="D42" s="47"/>
      <c r="E42" s="47"/>
      <c r="F42" s="14" t="str">
        <f t="shared" si="0"/>
        <v/>
      </c>
      <c r="G42" s="50"/>
      <c r="H42" s="50"/>
      <c r="I42" s="50"/>
      <c r="J42" s="51"/>
    </row>
    <row r="43" spans="2:10" x14ac:dyDescent="0.2">
      <c r="B43" s="16" t="str">
        <f>IF(C43="","",$J$4&amp;"."&amp;'Data validation'!$E29)</f>
        <v/>
      </c>
      <c r="C43" s="46"/>
      <c r="D43" s="47"/>
      <c r="E43" s="47"/>
      <c r="F43" s="14" t="str">
        <f t="shared" si="0"/>
        <v/>
      </c>
      <c r="G43" s="50"/>
      <c r="H43" s="50"/>
      <c r="I43" s="50"/>
      <c r="J43" s="51"/>
    </row>
    <row r="44" spans="2:10" x14ac:dyDescent="0.2">
      <c r="B44" s="16" t="str">
        <f>IF(C44="","",$J$4&amp;"."&amp;'Data validation'!$E30)</f>
        <v/>
      </c>
      <c r="C44" s="46"/>
      <c r="D44" s="47"/>
      <c r="E44" s="47"/>
      <c r="F44" s="14" t="str">
        <f t="shared" si="0"/>
        <v/>
      </c>
      <c r="G44" s="50"/>
      <c r="H44" s="50"/>
      <c r="I44" s="50"/>
      <c r="J44" s="51"/>
    </row>
    <row r="45" spans="2:10" x14ac:dyDescent="0.2">
      <c r="B45" s="16" t="str">
        <f>IF(C45="","",$J$4&amp;"."&amp;'Data validation'!$E31)</f>
        <v/>
      </c>
      <c r="C45" s="46"/>
      <c r="D45" s="47"/>
      <c r="E45" s="47"/>
      <c r="F45" s="14" t="str">
        <f t="shared" si="0"/>
        <v/>
      </c>
      <c r="G45" s="50"/>
      <c r="H45" s="50"/>
      <c r="I45" s="50"/>
      <c r="J45" s="51"/>
    </row>
    <row r="46" spans="2:10" x14ac:dyDescent="0.2">
      <c r="B46" s="16" t="str">
        <f>IF(C46="","",$J$4&amp;"."&amp;'Data validation'!$E32)</f>
        <v/>
      </c>
      <c r="C46" s="46"/>
      <c r="D46" s="47"/>
      <c r="E46" s="47"/>
      <c r="F46" s="14" t="str">
        <f t="shared" si="0"/>
        <v/>
      </c>
      <c r="G46" s="50"/>
      <c r="H46" s="50"/>
      <c r="I46" s="50"/>
      <c r="J46" s="51"/>
    </row>
    <row r="47" spans="2:10" x14ac:dyDescent="0.2">
      <c r="B47" s="16" t="str">
        <f>IF(C47="","",$J$4&amp;"."&amp;'Data validation'!$E33)</f>
        <v/>
      </c>
      <c r="C47" s="46"/>
      <c r="D47" s="47"/>
      <c r="E47" s="47"/>
      <c r="F47" s="14" t="str">
        <f t="shared" si="0"/>
        <v/>
      </c>
      <c r="G47" s="50"/>
      <c r="H47" s="50"/>
      <c r="I47" s="50"/>
      <c r="J47" s="51"/>
    </row>
    <row r="48" spans="2:10" x14ac:dyDescent="0.2">
      <c r="B48" s="16" t="str">
        <f>IF(C48="","",$J$4&amp;"."&amp;'Data validation'!$E34)</f>
        <v/>
      </c>
      <c r="C48" s="46"/>
      <c r="D48" s="47"/>
      <c r="E48" s="47"/>
      <c r="F48" s="14" t="str">
        <f t="shared" si="0"/>
        <v/>
      </c>
      <c r="G48" s="50"/>
      <c r="H48" s="50"/>
      <c r="I48" s="50"/>
      <c r="J48" s="51"/>
    </row>
    <row r="49" spans="2:10" x14ac:dyDescent="0.2">
      <c r="B49" s="16" t="str">
        <f>IF(C49="","",$J$4&amp;"."&amp;'Data validation'!$E35)</f>
        <v/>
      </c>
      <c r="C49" s="46"/>
      <c r="D49" s="47"/>
      <c r="E49" s="47"/>
      <c r="F49" s="14" t="str">
        <f t="shared" si="0"/>
        <v/>
      </c>
      <c r="G49" s="50"/>
      <c r="H49" s="50"/>
      <c r="I49" s="50"/>
      <c r="J49" s="51"/>
    </row>
    <row r="50" spans="2:10" x14ac:dyDescent="0.2">
      <c r="B50" s="16" t="str">
        <f>IF(C50="","",$J$4&amp;"."&amp;'Data validation'!$E36)</f>
        <v/>
      </c>
      <c r="C50" s="46"/>
      <c r="D50" s="47"/>
      <c r="E50" s="47"/>
      <c r="F50" s="14" t="str">
        <f t="shared" si="0"/>
        <v/>
      </c>
      <c r="G50" s="50"/>
      <c r="H50" s="50"/>
      <c r="I50" s="50"/>
      <c r="J50" s="51"/>
    </row>
    <row r="51" spans="2:10" x14ac:dyDescent="0.2">
      <c r="B51" s="16" t="str">
        <f>IF(C51="","",$J$4&amp;"."&amp;'Data validation'!$E37)</f>
        <v/>
      </c>
      <c r="C51" s="46"/>
      <c r="D51" s="47"/>
      <c r="E51" s="47"/>
      <c r="F51" s="14" t="str">
        <f t="shared" si="0"/>
        <v/>
      </c>
      <c r="G51" s="50"/>
      <c r="H51" s="50"/>
      <c r="I51" s="50"/>
      <c r="J51" s="51"/>
    </row>
    <row r="52" spans="2:10" x14ac:dyDescent="0.2">
      <c r="B52" s="16" t="str">
        <f>IF(C52="","",$J$4&amp;"."&amp;'Data validation'!$E38)</f>
        <v/>
      </c>
      <c r="C52" s="46"/>
      <c r="D52" s="47"/>
      <c r="E52" s="47"/>
      <c r="F52" s="14" t="str">
        <f t="shared" si="0"/>
        <v/>
      </c>
      <c r="G52" s="50"/>
      <c r="H52" s="50"/>
      <c r="I52" s="50"/>
      <c r="J52" s="51"/>
    </row>
    <row r="53" spans="2:10" x14ac:dyDescent="0.2">
      <c r="B53" s="16" t="str">
        <f>IF(C53="","",$J$4&amp;"."&amp;'Data validation'!$E39)</f>
        <v/>
      </c>
      <c r="C53" s="46"/>
      <c r="D53" s="47"/>
      <c r="E53" s="47"/>
      <c r="F53" s="14" t="str">
        <f t="shared" si="0"/>
        <v/>
      </c>
      <c r="G53" s="50"/>
      <c r="H53" s="50"/>
      <c r="I53" s="50"/>
      <c r="J53" s="51"/>
    </row>
    <row r="54" spans="2:10" x14ac:dyDescent="0.2">
      <c r="B54" s="16" t="str">
        <f>IF(C54="","",$J$4&amp;"."&amp;'Data validation'!$E40)</f>
        <v/>
      </c>
      <c r="C54" s="46"/>
      <c r="D54" s="47"/>
      <c r="E54" s="47"/>
      <c r="F54" s="14" t="str">
        <f t="shared" si="0"/>
        <v/>
      </c>
      <c r="G54" s="50"/>
      <c r="H54" s="50"/>
      <c r="I54" s="50"/>
      <c r="J54" s="51"/>
    </row>
    <row r="55" spans="2:10" x14ac:dyDescent="0.2">
      <c r="B55" s="16" t="str">
        <f>IF(C55="","",$J$4&amp;"."&amp;'Data validation'!$E41)</f>
        <v/>
      </c>
      <c r="C55" s="46"/>
      <c r="D55" s="47"/>
      <c r="E55" s="47"/>
      <c r="F55" s="14" t="str">
        <f t="shared" si="0"/>
        <v/>
      </c>
      <c r="G55" s="50"/>
      <c r="H55" s="50"/>
      <c r="I55" s="50"/>
      <c r="J55" s="51"/>
    </row>
    <row r="56" spans="2:10" x14ac:dyDescent="0.2">
      <c r="B56" s="16" t="str">
        <f>IF(C56="","",$J$4&amp;"."&amp;'Data validation'!$E42)</f>
        <v/>
      </c>
      <c r="C56" s="46"/>
      <c r="D56" s="47"/>
      <c r="E56" s="47"/>
      <c r="F56" s="14" t="str">
        <f t="shared" si="0"/>
        <v/>
      </c>
      <c r="G56" s="50"/>
      <c r="H56" s="50"/>
      <c r="I56" s="50"/>
      <c r="J56" s="51"/>
    </row>
    <row r="57" spans="2:10" x14ac:dyDescent="0.2">
      <c r="B57" s="16" t="str">
        <f>IF(C57="","",$J$4&amp;"."&amp;'Data validation'!$E43)</f>
        <v/>
      </c>
      <c r="C57" s="46"/>
      <c r="D57" s="47"/>
      <c r="E57" s="47"/>
      <c r="F57" s="14" t="str">
        <f t="shared" si="0"/>
        <v/>
      </c>
      <c r="G57" s="50"/>
      <c r="H57" s="50"/>
      <c r="I57" s="50"/>
      <c r="J57" s="51"/>
    </row>
    <row r="58" spans="2:10" x14ac:dyDescent="0.2">
      <c r="B58" s="16" t="str">
        <f>IF(C58="","",$J$4&amp;"."&amp;'Data validation'!$E44)</f>
        <v/>
      </c>
      <c r="C58" s="46"/>
      <c r="D58" s="47"/>
      <c r="E58" s="47"/>
      <c r="F58" s="14" t="str">
        <f t="shared" si="0"/>
        <v/>
      </c>
      <c r="G58" s="50"/>
      <c r="H58" s="50"/>
      <c r="I58" s="50"/>
      <c r="J58" s="51"/>
    </row>
    <row r="59" spans="2:10" x14ac:dyDescent="0.2">
      <c r="B59" s="16" t="str">
        <f>IF(C59="","",$J$4&amp;"."&amp;'Data validation'!$E45)</f>
        <v/>
      </c>
      <c r="C59" s="46"/>
      <c r="D59" s="47"/>
      <c r="E59" s="47"/>
      <c r="F59" s="14" t="str">
        <f t="shared" si="0"/>
        <v/>
      </c>
      <c r="G59" s="50"/>
      <c r="H59" s="50"/>
      <c r="I59" s="50"/>
      <c r="J59" s="51"/>
    </row>
    <row r="60" spans="2:10" x14ac:dyDescent="0.2">
      <c r="B60" s="16" t="str">
        <f>IF(C60="","",$J$4&amp;"."&amp;'Data validation'!$E46)</f>
        <v/>
      </c>
      <c r="C60" s="46"/>
      <c r="D60" s="47"/>
      <c r="E60" s="47"/>
      <c r="F60" s="14" t="str">
        <f t="shared" si="0"/>
        <v/>
      </c>
      <c r="G60" s="50"/>
      <c r="H60" s="50"/>
      <c r="I60" s="50"/>
      <c r="J60" s="51"/>
    </row>
    <row r="61" spans="2:10" x14ac:dyDescent="0.2">
      <c r="B61" s="16" t="str">
        <f>IF(C61="","",$J$4&amp;"."&amp;'Data validation'!$E47)</f>
        <v/>
      </c>
      <c r="C61" s="46"/>
      <c r="D61" s="47"/>
      <c r="E61" s="47"/>
      <c r="F61" s="14" t="str">
        <f t="shared" si="0"/>
        <v/>
      </c>
      <c r="G61" s="50"/>
      <c r="H61" s="50"/>
      <c r="I61" s="50"/>
      <c r="J61" s="51"/>
    </row>
    <row r="62" spans="2:10" x14ac:dyDescent="0.2">
      <c r="B62" s="16" t="str">
        <f>IF(C62="","",$J$4&amp;"."&amp;'Data validation'!$E48)</f>
        <v/>
      </c>
      <c r="C62" s="46"/>
      <c r="D62" s="47"/>
      <c r="E62" s="47"/>
      <c r="F62" s="14" t="str">
        <f t="shared" si="0"/>
        <v/>
      </c>
      <c r="G62" s="50"/>
      <c r="H62" s="50"/>
      <c r="I62" s="50"/>
      <c r="J62" s="51"/>
    </row>
    <row r="63" spans="2:10" x14ac:dyDescent="0.2">
      <c r="B63" s="16" t="str">
        <f>IF(C63="","",$J$4&amp;"."&amp;'Data validation'!$E49)</f>
        <v/>
      </c>
      <c r="C63" s="46"/>
      <c r="D63" s="47"/>
      <c r="E63" s="47"/>
      <c r="F63" s="14" t="str">
        <f t="shared" si="0"/>
        <v/>
      </c>
      <c r="G63" s="50"/>
      <c r="H63" s="50"/>
      <c r="I63" s="50"/>
      <c r="J63" s="51"/>
    </row>
    <row r="64" spans="2:10" x14ac:dyDescent="0.2">
      <c r="B64" s="16" t="str">
        <f>IF(C64="","",$J$4&amp;"."&amp;'Data validation'!$E50)</f>
        <v/>
      </c>
      <c r="C64" s="46"/>
      <c r="D64" s="47"/>
      <c r="E64" s="47"/>
      <c r="F64" s="14" t="str">
        <f t="shared" si="0"/>
        <v/>
      </c>
      <c r="G64" s="50"/>
      <c r="H64" s="50"/>
      <c r="I64" s="50"/>
      <c r="J64" s="51"/>
    </row>
    <row r="65" spans="2:10" x14ac:dyDescent="0.2">
      <c r="B65" s="16" t="str">
        <f>IF(C65="","",$J$4&amp;"."&amp;'Data validation'!$E51)</f>
        <v/>
      </c>
      <c r="C65" s="46"/>
      <c r="D65" s="47"/>
      <c r="E65" s="47"/>
      <c r="F65" s="14" t="str">
        <f t="shared" si="0"/>
        <v/>
      </c>
      <c r="G65" s="50"/>
      <c r="H65" s="50"/>
      <c r="I65" s="50"/>
      <c r="J65" s="51"/>
    </row>
    <row r="66" spans="2:10" x14ac:dyDescent="0.2">
      <c r="B66" s="16" t="str">
        <f>IF(C66="","",$J$4&amp;"."&amp;'Data validation'!$E52)</f>
        <v/>
      </c>
      <c r="C66" s="46"/>
      <c r="D66" s="47"/>
      <c r="E66" s="47"/>
      <c r="F66" s="14" t="str">
        <f t="shared" si="0"/>
        <v/>
      </c>
      <c r="G66" s="50"/>
      <c r="H66" s="50"/>
      <c r="I66" s="50"/>
      <c r="J66" s="51"/>
    </row>
    <row r="67" spans="2:10" x14ac:dyDescent="0.2">
      <c r="B67" s="16" t="str">
        <f>IF(C67="","",$J$4&amp;"."&amp;'Data validation'!$E53)</f>
        <v/>
      </c>
      <c r="C67" s="46"/>
      <c r="D67" s="47"/>
      <c r="E67" s="47"/>
      <c r="F67" s="14" t="str">
        <f t="shared" si="0"/>
        <v/>
      </c>
      <c r="G67" s="50"/>
      <c r="H67" s="50"/>
      <c r="I67" s="50"/>
      <c r="J67" s="51"/>
    </row>
    <row r="68" spans="2:10" x14ac:dyDescent="0.2">
      <c r="B68" s="16" t="str">
        <f>IF(C68="","",$J$4&amp;"."&amp;'Data validation'!$E54)</f>
        <v/>
      </c>
      <c r="C68" s="46"/>
      <c r="D68" s="47"/>
      <c r="E68" s="47"/>
      <c r="F68" s="14" t="str">
        <f t="shared" si="0"/>
        <v/>
      </c>
      <c r="G68" s="50"/>
      <c r="H68" s="50"/>
      <c r="I68" s="50"/>
      <c r="J68" s="51"/>
    </row>
    <row r="69" spans="2:10" x14ac:dyDescent="0.2">
      <c r="B69" s="16" t="str">
        <f>IF(C69="","",$J$4&amp;"."&amp;'Data validation'!$E55)</f>
        <v/>
      </c>
      <c r="C69" s="46"/>
      <c r="D69" s="47"/>
      <c r="E69" s="47"/>
      <c r="F69" s="14" t="str">
        <f t="shared" si="0"/>
        <v/>
      </c>
      <c r="G69" s="50"/>
      <c r="H69" s="50"/>
      <c r="I69" s="50"/>
      <c r="J69" s="51"/>
    </row>
    <row r="70" spans="2:10" x14ac:dyDescent="0.2">
      <c r="B70" s="16" t="str">
        <f>IF(C70="","",$J$4&amp;"."&amp;'Data validation'!$E56)</f>
        <v/>
      </c>
      <c r="C70" s="46"/>
      <c r="D70" s="47"/>
      <c r="E70" s="47"/>
      <c r="F70" s="14" t="str">
        <f t="shared" si="0"/>
        <v/>
      </c>
      <c r="G70" s="50"/>
      <c r="H70" s="50"/>
      <c r="I70" s="50"/>
      <c r="J70" s="51"/>
    </row>
    <row r="71" spans="2:10" x14ac:dyDescent="0.2">
      <c r="B71" s="16" t="str">
        <f>IF(C71="","",$J$4&amp;"."&amp;'Data validation'!$E57)</f>
        <v/>
      </c>
      <c r="C71" s="46"/>
      <c r="D71" s="47"/>
      <c r="E71" s="47"/>
      <c r="F71" s="14" t="str">
        <f t="shared" si="0"/>
        <v/>
      </c>
      <c r="G71" s="50"/>
      <c r="H71" s="50"/>
      <c r="I71" s="50"/>
      <c r="J71" s="51"/>
    </row>
    <row r="72" spans="2:10" x14ac:dyDescent="0.2">
      <c r="B72" s="16" t="str">
        <f>IF(C72="","",$J$4&amp;"."&amp;'Data validation'!$E58)</f>
        <v/>
      </c>
      <c r="C72" s="46"/>
      <c r="D72" s="47"/>
      <c r="E72" s="47"/>
      <c r="F72" s="14" t="str">
        <f t="shared" si="0"/>
        <v/>
      </c>
      <c r="G72" s="50"/>
      <c r="H72" s="50"/>
      <c r="I72" s="50"/>
      <c r="J72" s="51"/>
    </row>
    <row r="73" spans="2:10" x14ac:dyDescent="0.2">
      <c r="B73" s="16" t="str">
        <f>IF(C73="","",$J$4&amp;"."&amp;'Data validation'!$E59)</f>
        <v/>
      </c>
      <c r="C73" s="46"/>
      <c r="D73" s="47"/>
      <c r="E73" s="47"/>
      <c r="F73" s="14" t="str">
        <f t="shared" si="0"/>
        <v/>
      </c>
      <c r="G73" s="50"/>
      <c r="H73" s="50"/>
      <c r="I73" s="50"/>
      <c r="J73" s="51"/>
    </row>
    <row r="74" spans="2:10" x14ac:dyDescent="0.2">
      <c r="B74" s="16" t="str">
        <f>IF(C74="","",$J$4&amp;"."&amp;'Data validation'!$E60)</f>
        <v/>
      </c>
      <c r="C74" s="46"/>
      <c r="D74" s="47"/>
      <c r="E74" s="47"/>
      <c r="F74" s="14" t="str">
        <f t="shared" si="0"/>
        <v/>
      </c>
      <c r="G74" s="50"/>
      <c r="H74" s="50"/>
      <c r="I74" s="50"/>
      <c r="J74" s="51"/>
    </row>
    <row r="75" spans="2:10" x14ac:dyDescent="0.2">
      <c r="B75" s="16" t="str">
        <f>IF(C75="","",$J$4&amp;"."&amp;'Data validation'!$E61)</f>
        <v/>
      </c>
      <c r="C75" s="46"/>
      <c r="D75" s="47"/>
      <c r="E75" s="47"/>
      <c r="F75" s="14" t="str">
        <f t="shared" si="0"/>
        <v/>
      </c>
      <c r="G75" s="50"/>
      <c r="H75" s="50"/>
      <c r="I75" s="50"/>
      <c r="J75" s="51"/>
    </row>
    <row r="76" spans="2:10" x14ac:dyDescent="0.2">
      <c r="B76" s="16" t="str">
        <f>IF(C76="","",$J$4&amp;"."&amp;'Data validation'!$E62)</f>
        <v/>
      </c>
      <c r="C76" s="46"/>
      <c r="D76" s="47"/>
      <c r="E76" s="47"/>
      <c r="F76" s="14" t="str">
        <f t="shared" si="0"/>
        <v/>
      </c>
      <c r="G76" s="50"/>
      <c r="H76" s="50"/>
      <c r="I76" s="50"/>
      <c r="J76" s="51"/>
    </row>
    <row r="77" spans="2:10" x14ac:dyDescent="0.2">
      <c r="B77" s="16" t="str">
        <f>IF(C77="","",$J$4&amp;"."&amp;'Data validation'!$E63)</f>
        <v/>
      </c>
      <c r="C77" s="46"/>
      <c r="D77" s="47"/>
      <c r="E77" s="47"/>
      <c r="F77" s="14" t="str">
        <f t="shared" si="0"/>
        <v/>
      </c>
      <c r="G77" s="50"/>
      <c r="H77" s="50"/>
      <c r="I77" s="50"/>
      <c r="J77" s="51"/>
    </row>
    <row r="78" spans="2:10" x14ac:dyDescent="0.2">
      <c r="B78" s="16" t="str">
        <f>IF(C78="","",$J$4&amp;"."&amp;'Data validation'!$E64)</f>
        <v/>
      </c>
      <c r="C78" s="46"/>
      <c r="D78" s="47"/>
      <c r="E78" s="47"/>
      <c r="F78" s="14" t="str">
        <f t="shared" si="0"/>
        <v/>
      </c>
      <c r="G78" s="50"/>
      <c r="H78" s="50"/>
      <c r="I78" s="50"/>
      <c r="J78" s="51"/>
    </row>
    <row r="79" spans="2:10" x14ac:dyDescent="0.2">
      <c r="B79" s="16" t="str">
        <f>IF(C79="","",$J$4&amp;"."&amp;'Data validation'!$E65)</f>
        <v/>
      </c>
      <c r="C79" s="46"/>
      <c r="D79" s="47"/>
      <c r="E79" s="47"/>
      <c r="F79" s="14" t="str">
        <f t="shared" si="0"/>
        <v/>
      </c>
      <c r="G79" s="50"/>
      <c r="H79" s="50"/>
      <c r="I79" s="50"/>
      <c r="J79" s="51"/>
    </row>
    <row r="80" spans="2:10" x14ac:dyDescent="0.2">
      <c r="B80" s="16" t="str">
        <f>IF(C80="","",$J$4&amp;"."&amp;'Data validation'!$E66)</f>
        <v/>
      </c>
      <c r="C80" s="46"/>
      <c r="D80" s="47"/>
      <c r="E80" s="47"/>
      <c r="F80" s="14" t="str">
        <f t="shared" si="0"/>
        <v/>
      </c>
      <c r="G80" s="50"/>
      <c r="H80" s="50"/>
      <c r="I80" s="50"/>
      <c r="J80" s="51"/>
    </row>
    <row r="81" spans="2:10" x14ac:dyDescent="0.2">
      <c r="B81" s="16" t="str">
        <f>IF(C81="","",$J$4&amp;"."&amp;'Data validation'!$E67)</f>
        <v/>
      </c>
      <c r="C81" s="46"/>
      <c r="D81" s="47"/>
      <c r="E81" s="47"/>
      <c r="F81" s="14" t="str">
        <f t="shared" si="0"/>
        <v/>
      </c>
      <c r="G81" s="50"/>
      <c r="H81" s="50"/>
      <c r="I81" s="50"/>
      <c r="J81" s="51"/>
    </row>
    <row r="82" spans="2:10" x14ac:dyDescent="0.2">
      <c r="B82" s="16" t="str">
        <f>IF(C82="","",$J$4&amp;"."&amp;'Data validation'!$E68)</f>
        <v/>
      </c>
      <c r="C82" s="46"/>
      <c r="D82" s="47"/>
      <c r="E82" s="47"/>
      <c r="F82" s="14" t="str">
        <f t="shared" ref="F82:F117" si="1">IF(C82="","",E82-D82)</f>
        <v/>
      </c>
      <c r="G82" s="50"/>
      <c r="H82" s="50"/>
      <c r="I82" s="50"/>
      <c r="J82" s="51"/>
    </row>
    <row r="83" spans="2:10" x14ac:dyDescent="0.2">
      <c r="B83" s="16" t="str">
        <f>IF(C83="","",$J$4&amp;"."&amp;'Data validation'!$E69)</f>
        <v/>
      </c>
      <c r="C83" s="46"/>
      <c r="D83" s="47"/>
      <c r="E83" s="47"/>
      <c r="F83" s="14" t="str">
        <f t="shared" si="1"/>
        <v/>
      </c>
      <c r="G83" s="50"/>
      <c r="H83" s="50"/>
      <c r="I83" s="50"/>
      <c r="J83" s="51"/>
    </row>
    <row r="84" spans="2:10" x14ac:dyDescent="0.2">
      <c r="B84" s="16" t="str">
        <f>IF(C84="","",$J$4&amp;"."&amp;'Data validation'!$E70)</f>
        <v/>
      </c>
      <c r="C84" s="46"/>
      <c r="D84" s="47"/>
      <c r="E84" s="47"/>
      <c r="F84" s="14" t="str">
        <f t="shared" si="1"/>
        <v/>
      </c>
      <c r="G84" s="50"/>
      <c r="H84" s="50"/>
      <c r="I84" s="50"/>
      <c r="J84" s="51"/>
    </row>
    <row r="85" spans="2:10" x14ac:dyDescent="0.2">
      <c r="B85" s="16" t="str">
        <f>IF(C85="","",$J$4&amp;"."&amp;'Data validation'!$E71)</f>
        <v/>
      </c>
      <c r="C85" s="46"/>
      <c r="D85" s="47"/>
      <c r="E85" s="47"/>
      <c r="F85" s="14" t="str">
        <f t="shared" si="1"/>
        <v/>
      </c>
      <c r="G85" s="50"/>
      <c r="H85" s="50"/>
      <c r="I85" s="50"/>
      <c r="J85" s="51"/>
    </row>
    <row r="86" spans="2:10" x14ac:dyDescent="0.2">
      <c r="B86" s="16" t="str">
        <f>IF(C86="","",$J$4&amp;"."&amp;'Data validation'!$E72)</f>
        <v/>
      </c>
      <c r="C86" s="46"/>
      <c r="D86" s="47"/>
      <c r="E86" s="47"/>
      <c r="F86" s="14" t="str">
        <f t="shared" si="1"/>
        <v/>
      </c>
      <c r="G86" s="50"/>
      <c r="H86" s="50"/>
      <c r="I86" s="50"/>
      <c r="J86" s="51"/>
    </row>
    <row r="87" spans="2:10" x14ac:dyDescent="0.2">
      <c r="B87" s="16" t="str">
        <f>IF(C87="","",$J$4&amp;"."&amp;'Data validation'!$E73)</f>
        <v/>
      </c>
      <c r="C87" s="46"/>
      <c r="D87" s="47"/>
      <c r="E87" s="47"/>
      <c r="F87" s="14" t="str">
        <f t="shared" si="1"/>
        <v/>
      </c>
      <c r="G87" s="50"/>
      <c r="H87" s="50"/>
      <c r="I87" s="50"/>
      <c r="J87" s="51"/>
    </row>
    <row r="88" spans="2:10" x14ac:dyDescent="0.2">
      <c r="B88" s="16" t="str">
        <f>IF(C88="","",$J$4&amp;"."&amp;'Data validation'!$E74)</f>
        <v/>
      </c>
      <c r="C88" s="46"/>
      <c r="D88" s="47"/>
      <c r="E88" s="47"/>
      <c r="F88" s="14" t="str">
        <f t="shared" si="1"/>
        <v/>
      </c>
      <c r="G88" s="50"/>
      <c r="H88" s="50"/>
      <c r="I88" s="50"/>
      <c r="J88" s="51"/>
    </row>
    <row r="89" spans="2:10" x14ac:dyDescent="0.2">
      <c r="B89" s="16" t="str">
        <f>IF(C89="","",$J$4&amp;"."&amp;'Data validation'!$E75)</f>
        <v/>
      </c>
      <c r="C89" s="46"/>
      <c r="D89" s="47"/>
      <c r="E89" s="47"/>
      <c r="F89" s="14" t="str">
        <f t="shared" si="1"/>
        <v/>
      </c>
      <c r="G89" s="50"/>
      <c r="H89" s="50"/>
      <c r="I89" s="50"/>
      <c r="J89" s="51"/>
    </row>
    <row r="90" spans="2:10" x14ac:dyDescent="0.2">
      <c r="B90" s="16" t="str">
        <f>IF(C90="","",$J$4&amp;"."&amp;'Data validation'!$E76)</f>
        <v/>
      </c>
      <c r="C90" s="46"/>
      <c r="D90" s="47"/>
      <c r="E90" s="47"/>
      <c r="F90" s="14" t="str">
        <f t="shared" si="1"/>
        <v/>
      </c>
      <c r="G90" s="50"/>
      <c r="H90" s="50"/>
      <c r="I90" s="50"/>
      <c r="J90" s="51"/>
    </row>
    <row r="91" spans="2:10" x14ac:dyDescent="0.2">
      <c r="B91" s="16" t="str">
        <f>IF(C91="","",$J$4&amp;"."&amp;'Data validation'!$E77)</f>
        <v/>
      </c>
      <c r="C91" s="46"/>
      <c r="D91" s="47"/>
      <c r="E91" s="47"/>
      <c r="F91" s="14" t="str">
        <f t="shared" si="1"/>
        <v/>
      </c>
      <c r="G91" s="50"/>
      <c r="H91" s="50"/>
      <c r="I91" s="50"/>
      <c r="J91" s="51"/>
    </row>
    <row r="92" spans="2:10" x14ac:dyDescent="0.2">
      <c r="B92" s="16" t="str">
        <f>IF(C92="","",$J$4&amp;"."&amp;'Data validation'!$E78)</f>
        <v/>
      </c>
      <c r="C92" s="46"/>
      <c r="D92" s="47"/>
      <c r="E92" s="47"/>
      <c r="F92" s="14" t="str">
        <f t="shared" si="1"/>
        <v/>
      </c>
      <c r="G92" s="50"/>
      <c r="H92" s="50"/>
      <c r="I92" s="50"/>
      <c r="J92" s="51"/>
    </row>
    <row r="93" spans="2:10" x14ac:dyDescent="0.2">
      <c r="B93" s="16" t="str">
        <f>IF(C93="","",$J$4&amp;"."&amp;'Data validation'!$E79)</f>
        <v/>
      </c>
      <c r="C93" s="46"/>
      <c r="D93" s="47"/>
      <c r="E93" s="47"/>
      <c r="F93" s="14" t="str">
        <f t="shared" si="1"/>
        <v/>
      </c>
      <c r="G93" s="50"/>
      <c r="H93" s="50"/>
      <c r="I93" s="50"/>
      <c r="J93" s="51"/>
    </row>
    <row r="94" spans="2:10" x14ac:dyDescent="0.2">
      <c r="B94" s="16" t="str">
        <f>IF(C94="","",$J$4&amp;"."&amp;'Data validation'!$E80)</f>
        <v/>
      </c>
      <c r="C94" s="46"/>
      <c r="D94" s="47"/>
      <c r="E94" s="47"/>
      <c r="F94" s="14" t="str">
        <f t="shared" si="1"/>
        <v/>
      </c>
      <c r="G94" s="50"/>
      <c r="H94" s="50"/>
      <c r="I94" s="50"/>
      <c r="J94" s="51"/>
    </row>
    <row r="95" spans="2:10" x14ac:dyDescent="0.2">
      <c r="B95" s="16" t="str">
        <f>IF(C95="","",$J$4&amp;"."&amp;'Data validation'!$E81)</f>
        <v/>
      </c>
      <c r="C95" s="46"/>
      <c r="D95" s="47"/>
      <c r="E95" s="47"/>
      <c r="F95" s="14" t="str">
        <f t="shared" si="1"/>
        <v/>
      </c>
      <c r="G95" s="50"/>
      <c r="H95" s="50"/>
      <c r="I95" s="50"/>
      <c r="J95" s="51"/>
    </row>
    <row r="96" spans="2:10" x14ac:dyDescent="0.2">
      <c r="B96" s="16" t="str">
        <f>IF(C96="","",$J$4&amp;"."&amp;'Data validation'!$E82)</f>
        <v/>
      </c>
      <c r="C96" s="46"/>
      <c r="D96" s="47"/>
      <c r="E96" s="47"/>
      <c r="F96" s="14" t="str">
        <f t="shared" si="1"/>
        <v/>
      </c>
      <c r="G96" s="50"/>
      <c r="H96" s="50"/>
      <c r="I96" s="50"/>
      <c r="J96" s="51"/>
    </row>
    <row r="97" spans="2:10" x14ac:dyDescent="0.2">
      <c r="B97" s="16" t="str">
        <f>IF(C97="","",$J$4&amp;"."&amp;'Data validation'!$E83)</f>
        <v/>
      </c>
      <c r="C97" s="46"/>
      <c r="D97" s="47"/>
      <c r="E97" s="47"/>
      <c r="F97" s="14" t="str">
        <f t="shared" si="1"/>
        <v/>
      </c>
      <c r="G97" s="50"/>
      <c r="H97" s="50"/>
      <c r="I97" s="50"/>
      <c r="J97" s="51"/>
    </row>
    <row r="98" spans="2:10" x14ac:dyDescent="0.2">
      <c r="B98" s="16" t="str">
        <f>IF(C98="","",$J$4&amp;"."&amp;'Data validation'!$E84)</f>
        <v/>
      </c>
      <c r="C98" s="46"/>
      <c r="D98" s="47"/>
      <c r="E98" s="47"/>
      <c r="F98" s="14" t="str">
        <f t="shared" si="1"/>
        <v/>
      </c>
      <c r="G98" s="50"/>
      <c r="H98" s="50"/>
      <c r="I98" s="50"/>
      <c r="J98" s="51"/>
    </row>
    <row r="99" spans="2:10" x14ac:dyDescent="0.2">
      <c r="B99" s="16" t="str">
        <f>IF(C99="","",$J$4&amp;"."&amp;'Data validation'!$E85)</f>
        <v/>
      </c>
      <c r="C99" s="46"/>
      <c r="D99" s="47"/>
      <c r="E99" s="47"/>
      <c r="F99" s="14" t="str">
        <f t="shared" si="1"/>
        <v/>
      </c>
      <c r="G99" s="50"/>
      <c r="H99" s="50"/>
      <c r="I99" s="50"/>
      <c r="J99" s="51"/>
    </row>
    <row r="100" spans="2:10" x14ac:dyDescent="0.2">
      <c r="B100" s="16" t="str">
        <f>IF(C100="","",$J$4&amp;"."&amp;'Data validation'!$E86)</f>
        <v/>
      </c>
      <c r="C100" s="46"/>
      <c r="D100" s="47"/>
      <c r="E100" s="47"/>
      <c r="F100" s="14" t="str">
        <f t="shared" si="1"/>
        <v/>
      </c>
      <c r="G100" s="50"/>
      <c r="H100" s="50"/>
      <c r="I100" s="50"/>
      <c r="J100" s="51"/>
    </row>
    <row r="101" spans="2:10" x14ac:dyDescent="0.2">
      <c r="B101" s="16" t="str">
        <f>IF(C101="","",$J$4&amp;"."&amp;'Data validation'!$E87)</f>
        <v/>
      </c>
      <c r="C101" s="46"/>
      <c r="D101" s="47"/>
      <c r="E101" s="47"/>
      <c r="F101" s="14" t="str">
        <f t="shared" si="1"/>
        <v/>
      </c>
      <c r="G101" s="50"/>
      <c r="H101" s="50"/>
      <c r="I101" s="50"/>
      <c r="J101" s="51"/>
    </row>
    <row r="102" spans="2:10" x14ac:dyDescent="0.2">
      <c r="B102" s="16" t="str">
        <f>IF(C102="","",$J$4&amp;"."&amp;'Data validation'!$E88)</f>
        <v/>
      </c>
      <c r="C102" s="46"/>
      <c r="D102" s="47"/>
      <c r="E102" s="47"/>
      <c r="F102" s="14" t="str">
        <f t="shared" si="1"/>
        <v/>
      </c>
      <c r="G102" s="50"/>
      <c r="H102" s="50"/>
      <c r="I102" s="50"/>
      <c r="J102" s="51"/>
    </row>
    <row r="103" spans="2:10" x14ac:dyDescent="0.2">
      <c r="B103" s="16" t="str">
        <f>IF(C103="","",$J$4&amp;"."&amp;'Data validation'!$E89)</f>
        <v/>
      </c>
      <c r="C103" s="46"/>
      <c r="D103" s="47"/>
      <c r="E103" s="47"/>
      <c r="F103" s="14" t="str">
        <f t="shared" si="1"/>
        <v/>
      </c>
      <c r="G103" s="50"/>
      <c r="H103" s="50"/>
      <c r="I103" s="50"/>
      <c r="J103" s="51"/>
    </row>
    <row r="104" spans="2:10" x14ac:dyDescent="0.2">
      <c r="B104" s="16" t="str">
        <f>IF(C104="","",$J$4&amp;"."&amp;'Data validation'!$E90)</f>
        <v/>
      </c>
      <c r="C104" s="46"/>
      <c r="D104" s="47"/>
      <c r="E104" s="47"/>
      <c r="F104" s="14" t="str">
        <f t="shared" si="1"/>
        <v/>
      </c>
      <c r="G104" s="50"/>
      <c r="H104" s="50"/>
      <c r="I104" s="50"/>
      <c r="J104" s="51"/>
    </row>
    <row r="105" spans="2:10" x14ac:dyDescent="0.2">
      <c r="B105" s="16" t="str">
        <f>IF(C105="","",$J$4&amp;"."&amp;'Data validation'!$E91)</f>
        <v/>
      </c>
      <c r="C105" s="46"/>
      <c r="D105" s="47"/>
      <c r="E105" s="47"/>
      <c r="F105" s="14" t="str">
        <f t="shared" si="1"/>
        <v/>
      </c>
      <c r="G105" s="50"/>
      <c r="H105" s="50"/>
      <c r="I105" s="50"/>
      <c r="J105" s="51"/>
    </row>
    <row r="106" spans="2:10" x14ac:dyDescent="0.2">
      <c r="B106" s="16" t="str">
        <f>IF(C106="","",$J$4&amp;"."&amp;'Data validation'!$E92)</f>
        <v/>
      </c>
      <c r="C106" s="46"/>
      <c r="D106" s="47"/>
      <c r="E106" s="47"/>
      <c r="F106" s="14" t="str">
        <f t="shared" si="1"/>
        <v/>
      </c>
      <c r="G106" s="50"/>
      <c r="H106" s="50"/>
      <c r="I106" s="50"/>
      <c r="J106" s="51"/>
    </row>
    <row r="107" spans="2:10" x14ac:dyDescent="0.2">
      <c r="B107" s="16" t="str">
        <f>IF(C107="","",$J$4&amp;"."&amp;'Data validation'!$E93)</f>
        <v/>
      </c>
      <c r="C107" s="46"/>
      <c r="D107" s="47"/>
      <c r="E107" s="47"/>
      <c r="F107" s="14" t="str">
        <f t="shared" si="1"/>
        <v/>
      </c>
      <c r="G107" s="50"/>
      <c r="H107" s="50"/>
      <c r="I107" s="50"/>
      <c r="J107" s="51"/>
    </row>
    <row r="108" spans="2:10" x14ac:dyDescent="0.2">
      <c r="B108" s="16" t="str">
        <f>IF(C108="","",$J$4&amp;"."&amp;'Data validation'!$E94)</f>
        <v/>
      </c>
      <c r="C108" s="46"/>
      <c r="D108" s="47"/>
      <c r="E108" s="47"/>
      <c r="F108" s="14" t="str">
        <f t="shared" si="1"/>
        <v/>
      </c>
      <c r="G108" s="50"/>
      <c r="H108" s="50"/>
      <c r="I108" s="50"/>
      <c r="J108" s="51"/>
    </row>
    <row r="109" spans="2:10" x14ac:dyDescent="0.2">
      <c r="B109" s="16" t="str">
        <f>IF(C109="","",$J$4&amp;"."&amp;'Data validation'!$E95)</f>
        <v/>
      </c>
      <c r="C109" s="46"/>
      <c r="D109" s="47"/>
      <c r="E109" s="47"/>
      <c r="F109" s="14" t="str">
        <f t="shared" si="1"/>
        <v/>
      </c>
      <c r="G109" s="50"/>
      <c r="H109" s="50"/>
      <c r="I109" s="50"/>
      <c r="J109" s="51"/>
    </row>
    <row r="110" spans="2:10" x14ac:dyDescent="0.2">
      <c r="B110" s="16" t="str">
        <f>IF(C110="","",$J$4&amp;"."&amp;'Data validation'!$E96)</f>
        <v/>
      </c>
      <c r="C110" s="46"/>
      <c r="D110" s="47"/>
      <c r="E110" s="47"/>
      <c r="F110" s="14" t="str">
        <f t="shared" si="1"/>
        <v/>
      </c>
      <c r="G110" s="50"/>
      <c r="H110" s="50"/>
      <c r="I110" s="50"/>
      <c r="J110" s="51"/>
    </row>
    <row r="111" spans="2:10" x14ac:dyDescent="0.2">
      <c r="B111" s="16" t="str">
        <f>IF(C111="","",$J$4&amp;"."&amp;'Data validation'!$E97)</f>
        <v/>
      </c>
      <c r="C111" s="46"/>
      <c r="D111" s="47"/>
      <c r="E111" s="47"/>
      <c r="F111" s="14" t="str">
        <f t="shared" si="1"/>
        <v/>
      </c>
      <c r="G111" s="50"/>
      <c r="H111" s="50"/>
      <c r="I111" s="50"/>
      <c r="J111" s="51"/>
    </row>
    <row r="112" spans="2:10" x14ac:dyDescent="0.2">
      <c r="B112" s="16" t="str">
        <f>IF(C112="","",$J$4&amp;"."&amp;'Data validation'!$E98)</f>
        <v/>
      </c>
      <c r="C112" s="46"/>
      <c r="D112" s="47"/>
      <c r="E112" s="47"/>
      <c r="F112" s="14" t="str">
        <f t="shared" si="1"/>
        <v/>
      </c>
      <c r="G112" s="50"/>
      <c r="H112" s="50"/>
      <c r="I112" s="50"/>
      <c r="J112" s="51"/>
    </row>
    <row r="113" spans="2:10" x14ac:dyDescent="0.2">
      <c r="B113" s="16" t="str">
        <f>IF(C113="","",$J$4&amp;"."&amp;'Data validation'!$E99)</f>
        <v/>
      </c>
      <c r="C113" s="46"/>
      <c r="D113" s="47"/>
      <c r="E113" s="47"/>
      <c r="F113" s="14" t="str">
        <f t="shared" si="1"/>
        <v/>
      </c>
      <c r="G113" s="50"/>
      <c r="H113" s="50"/>
      <c r="I113" s="50"/>
      <c r="J113" s="51"/>
    </row>
    <row r="114" spans="2:10" x14ac:dyDescent="0.2">
      <c r="B114" s="16" t="str">
        <f>IF(C114="","",$J$4&amp;"."&amp;'Data validation'!$E100)</f>
        <v/>
      </c>
      <c r="C114" s="46"/>
      <c r="D114" s="47"/>
      <c r="E114" s="47"/>
      <c r="F114" s="14" t="str">
        <f t="shared" si="1"/>
        <v/>
      </c>
      <c r="G114" s="50"/>
      <c r="H114" s="50"/>
      <c r="I114" s="50"/>
      <c r="J114" s="51"/>
    </row>
    <row r="115" spans="2:10" x14ac:dyDescent="0.2">
      <c r="B115" s="16" t="str">
        <f>IF(C115="","",$J$4&amp;"."&amp;'Data validation'!$E101)</f>
        <v/>
      </c>
      <c r="C115" s="46"/>
      <c r="D115" s="47"/>
      <c r="E115" s="47"/>
      <c r="F115" s="14" t="str">
        <f t="shared" si="1"/>
        <v/>
      </c>
      <c r="G115" s="50"/>
      <c r="H115" s="50"/>
      <c r="I115" s="50"/>
      <c r="J115" s="51"/>
    </row>
    <row r="116" spans="2:10" x14ac:dyDescent="0.2">
      <c r="B116" s="16" t="str">
        <f>IF(C116="","",$J$4&amp;"."&amp;'Data validation'!$E102)</f>
        <v/>
      </c>
      <c r="C116" s="46"/>
      <c r="D116" s="47"/>
      <c r="E116" s="47"/>
      <c r="F116" s="14" t="str">
        <f t="shared" si="1"/>
        <v/>
      </c>
      <c r="G116" s="50"/>
      <c r="H116" s="50"/>
      <c r="I116" s="50"/>
      <c r="J116" s="51"/>
    </row>
    <row r="117" spans="2:10" ht="15" thickBot="1" x14ac:dyDescent="0.25">
      <c r="B117" s="17" t="str">
        <f>IF(C117="","",$J$4&amp;"."&amp;'Data validation'!$E103)</f>
        <v/>
      </c>
      <c r="C117" s="48"/>
      <c r="D117" s="49"/>
      <c r="E117" s="49"/>
      <c r="F117" s="15" t="str">
        <f t="shared" si="1"/>
        <v/>
      </c>
      <c r="G117" s="52"/>
      <c r="H117" s="52"/>
      <c r="I117" s="52"/>
      <c r="J117" s="53"/>
    </row>
    <row r="119" spans="2:10" x14ac:dyDescent="0.2">
      <c r="B119" s="45" t="s">
        <v>19</v>
      </c>
    </row>
    <row r="120" spans="2:10" x14ac:dyDescent="0.2">
      <c r="B120" s="12"/>
      <c r="C120" s="6" t="s">
        <v>20</v>
      </c>
    </row>
    <row r="121" spans="2:10" x14ac:dyDescent="0.2">
      <c r="B121" s="44"/>
      <c r="C121" s="6" t="s">
        <v>21</v>
      </c>
    </row>
    <row r="122" spans="2:10" x14ac:dyDescent="0.2">
      <c r="B122" s="13"/>
      <c r="C122" s="6" t="s">
        <v>22</v>
      </c>
    </row>
  </sheetData>
  <mergeCells count="1">
    <mergeCell ref="B7:J14"/>
  </mergeCells>
  <pageMargins left="0.70866141732283472" right="0.70866141732283472" top="0.74803149606299213" bottom="0.74803149606299213" header="0.31496062992125984" footer="0.31496062992125984"/>
  <pageSetup paperSize="9" scale="67" fitToHeight="0" orientation="landscape" r:id="rId1"/>
  <headerFooter>
    <oddHeader>&amp;L&amp;F&amp;C&amp;A&amp;ROFFICIAL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validation'!$G$4:$G$10</xm:f>
          </x14:formula1>
          <xm:sqref>G18:G25 G39:G117 G27:G34 G36</xm:sqref>
        </x14:dataValidation>
        <x14:dataValidation type="list" allowBlank="1" showInputMessage="1" showErrorMessage="1" xr:uid="{00000000-0002-0000-0100-000001000000}">
          <x14:formula1>
            <xm:f>'Data validation'!$B$4:$B$21</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74"/>
  <sheetViews>
    <sheetView zoomScale="90" zoomScaleNormal="90" workbookViewId="0"/>
  </sheetViews>
  <sheetFormatPr defaultColWidth="9" defaultRowHeight="14.25" x14ac:dyDescent="0.2"/>
  <cols>
    <col min="1" max="1" width="0.75" style="1" customWidth="1"/>
    <col min="2" max="2" width="28.625" style="1" customWidth="1"/>
    <col min="3" max="3" width="127" style="1" customWidth="1"/>
    <col min="4" max="4" width="24.625" style="1" customWidth="1"/>
    <col min="5" max="16384" width="9" style="1"/>
  </cols>
  <sheetData>
    <row r="1" spans="2:4" ht="20.100000000000001" customHeight="1" thickBot="1" x14ac:dyDescent="0.25">
      <c r="B1" s="4" t="s">
        <v>0</v>
      </c>
      <c r="C1" s="5"/>
      <c r="D1" s="5"/>
    </row>
    <row r="2" spans="2:4" ht="15" thickTop="1" x14ac:dyDescent="0.2"/>
    <row r="3" spans="2:4" ht="15" customHeight="1" x14ac:dyDescent="0.2">
      <c r="B3" s="3" t="s">
        <v>23</v>
      </c>
      <c r="D3" s="20" t="str">
        <f>'RP1'!$J$3</f>
        <v>Wessex Water</v>
      </c>
    </row>
    <row r="4" spans="2:4" ht="15" x14ac:dyDescent="0.2">
      <c r="D4" s="20" t="str">
        <f>'RP1'!$J$4</f>
        <v>WSX</v>
      </c>
    </row>
    <row r="5" spans="2:4" ht="19.5" x14ac:dyDescent="0.2">
      <c r="B5" s="2" t="s">
        <v>24</v>
      </c>
    </row>
    <row r="6" spans="2:4" ht="15" thickBot="1" x14ac:dyDescent="0.25"/>
    <row r="7" spans="2:4" ht="13.5" customHeight="1" thickTop="1" x14ac:dyDescent="0.2">
      <c r="B7" s="86" t="s">
        <v>25</v>
      </c>
      <c r="C7" s="87"/>
      <c r="D7" s="88"/>
    </row>
    <row r="8" spans="2:4" x14ac:dyDescent="0.2">
      <c r="B8" s="89"/>
      <c r="C8" s="90"/>
      <c r="D8" s="91"/>
    </row>
    <row r="9" spans="2:4" x14ac:dyDescent="0.2">
      <c r="B9" s="89"/>
      <c r="C9" s="90"/>
      <c r="D9" s="91"/>
    </row>
    <row r="10" spans="2:4" x14ac:dyDescent="0.2">
      <c r="B10" s="89"/>
      <c r="C10" s="90"/>
      <c r="D10" s="91"/>
    </row>
    <row r="11" spans="2:4" x14ac:dyDescent="0.2">
      <c r="B11" s="89"/>
      <c r="C11" s="90"/>
      <c r="D11" s="91"/>
    </row>
    <row r="12" spans="2:4" x14ac:dyDescent="0.2">
      <c r="B12" s="89"/>
      <c r="C12" s="90"/>
      <c r="D12" s="91"/>
    </row>
    <row r="13" spans="2:4" x14ac:dyDescent="0.2">
      <c r="B13" s="89"/>
      <c r="C13" s="90"/>
      <c r="D13" s="91"/>
    </row>
    <row r="14" spans="2:4" ht="15" thickBot="1" x14ac:dyDescent="0.25">
      <c r="B14" s="92"/>
      <c r="C14" s="93"/>
      <c r="D14" s="94"/>
    </row>
    <row r="15" spans="2:4" ht="15.75" thickTop="1" thickBot="1" x14ac:dyDescent="0.25"/>
    <row r="16" spans="2:4" ht="30" customHeight="1" thickBot="1" x14ac:dyDescent="0.25">
      <c r="B16" s="36" t="s">
        <v>26</v>
      </c>
      <c r="C16" s="63" t="s">
        <v>27</v>
      </c>
      <c r="D16" s="34" t="s">
        <v>13</v>
      </c>
    </row>
    <row r="17" spans="2:4" ht="25.5" x14ac:dyDescent="0.2">
      <c r="B17" s="35" t="s">
        <v>28</v>
      </c>
      <c r="C17" s="64" t="s">
        <v>29</v>
      </c>
      <c r="D17" s="30" t="s">
        <v>18</v>
      </c>
    </row>
    <row r="18" spans="2:4" ht="25.5" x14ac:dyDescent="0.2">
      <c r="B18" s="23" t="s">
        <v>30</v>
      </c>
      <c r="C18" s="65" t="s">
        <v>31</v>
      </c>
      <c r="D18" s="67" t="s">
        <v>18</v>
      </c>
    </row>
    <row r="19" spans="2:4" ht="25.5" x14ac:dyDescent="0.2">
      <c r="B19" s="23" t="s">
        <v>32</v>
      </c>
      <c r="C19" s="65" t="s">
        <v>33</v>
      </c>
      <c r="D19" s="67" t="s">
        <v>18</v>
      </c>
    </row>
    <row r="20" spans="2:4" ht="63.75" x14ac:dyDescent="0.2">
      <c r="B20" s="54" t="s">
        <v>404</v>
      </c>
      <c r="C20" s="60" t="s">
        <v>405</v>
      </c>
      <c r="D20" s="68" t="s">
        <v>406</v>
      </c>
    </row>
    <row r="21" spans="2:4" ht="38.25" x14ac:dyDescent="0.2">
      <c r="B21" s="54" t="s">
        <v>407</v>
      </c>
      <c r="C21" s="60" t="s">
        <v>408</v>
      </c>
      <c r="D21" s="68" t="s">
        <v>501</v>
      </c>
    </row>
    <row r="22" spans="2:4" ht="102" x14ac:dyDescent="0.2">
      <c r="B22" s="54" t="s">
        <v>409</v>
      </c>
      <c r="C22" s="60" t="s">
        <v>410</v>
      </c>
      <c r="D22" s="68" t="s">
        <v>513</v>
      </c>
    </row>
    <row r="23" spans="2:4" ht="102" x14ac:dyDescent="0.2">
      <c r="B23" s="54" t="s">
        <v>411</v>
      </c>
      <c r="C23" s="60" t="s">
        <v>412</v>
      </c>
      <c r="D23" s="68" t="s">
        <v>513</v>
      </c>
    </row>
    <row r="24" spans="2:4" ht="102" x14ac:dyDescent="0.2">
      <c r="B24" s="54" t="s">
        <v>413</v>
      </c>
      <c r="C24" s="60" t="s">
        <v>414</v>
      </c>
      <c r="D24" s="68" t="s">
        <v>511</v>
      </c>
    </row>
    <row r="25" spans="2:4" ht="25.5" x14ac:dyDescent="0.2">
      <c r="B25" s="54" t="s">
        <v>416</v>
      </c>
      <c r="C25" s="60" t="s">
        <v>417</v>
      </c>
      <c r="D25" s="68" t="s">
        <v>499</v>
      </c>
    </row>
    <row r="26" spans="2:4" ht="102" x14ac:dyDescent="0.2">
      <c r="B26" s="54" t="s">
        <v>418</v>
      </c>
      <c r="C26" s="60" t="s">
        <v>419</v>
      </c>
      <c r="D26" s="68" t="s">
        <v>511</v>
      </c>
    </row>
    <row r="27" spans="2:4" ht="51" x14ac:dyDescent="0.2">
      <c r="B27" s="54" t="s">
        <v>420</v>
      </c>
      <c r="C27" s="60" t="s">
        <v>421</v>
      </c>
      <c r="D27" s="68" t="s">
        <v>581</v>
      </c>
    </row>
    <row r="28" spans="2:4" ht="38.25" x14ac:dyDescent="0.2">
      <c r="B28" s="54" t="s">
        <v>422</v>
      </c>
      <c r="C28" s="60" t="s">
        <v>423</v>
      </c>
      <c r="D28" s="68" t="s">
        <v>424</v>
      </c>
    </row>
    <row r="29" spans="2:4" ht="76.5" x14ac:dyDescent="0.2">
      <c r="B29" s="54" t="s">
        <v>425</v>
      </c>
      <c r="C29" s="60" t="s">
        <v>426</v>
      </c>
      <c r="D29" s="68" t="s">
        <v>427</v>
      </c>
    </row>
    <row r="30" spans="2:4" ht="51" x14ac:dyDescent="0.2">
      <c r="B30" s="54" t="s">
        <v>428</v>
      </c>
      <c r="C30" s="60" t="s">
        <v>429</v>
      </c>
      <c r="D30" s="68" t="s">
        <v>430</v>
      </c>
    </row>
    <row r="31" spans="2:4" ht="38.25" x14ac:dyDescent="0.2">
      <c r="B31" s="54" t="s">
        <v>431</v>
      </c>
      <c r="C31" s="60" t="s">
        <v>432</v>
      </c>
      <c r="D31" s="68" t="s">
        <v>433</v>
      </c>
    </row>
    <row r="32" spans="2:4" ht="76.5" x14ac:dyDescent="0.2">
      <c r="B32" s="54" t="s">
        <v>434</v>
      </c>
      <c r="C32" s="60" t="s">
        <v>435</v>
      </c>
      <c r="D32" s="68" t="s">
        <v>436</v>
      </c>
    </row>
    <row r="33" spans="2:4" ht="51" x14ac:dyDescent="0.2">
      <c r="B33" s="54" t="s">
        <v>437</v>
      </c>
      <c r="C33" s="60" t="s">
        <v>438</v>
      </c>
      <c r="D33" s="68" t="s">
        <v>436</v>
      </c>
    </row>
    <row r="34" spans="2:4" ht="51" x14ac:dyDescent="0.2">
      <c r="B34" s="54" t="s">
        <v>506</v>
      </c>
      <c r="C34" s="60" t="s">
        <v>439</v>
      </c>
      <c r="D34" s="68" t="s">
        <v>436</v>
      </c>
    </row>
    <row r="35" spans="2:4" ht="63.75" x14ac:dyDescent="0.2">
      <c r="B35" s="54" t="s">
        <v>440</v>
      </c>
      <c r="C35" s="60" t="s">
        <v>441</v>
      </c>
      <c r="D35" s="68" t="s">
        <v>442</v>
      </c>
    </row>
    <row r="36" spans="2:4" ht="51" x14ac:dyDescent="0.2">
      <c r="B36" s="54" t="s">
        <v>443</v>
      </c>
      <c r="C36" s="60" t="s">
        <v>444</v>
      </c>
      <c r="D36" s="68" t="s">
        <v>502</v>
      </c>
    </row>
    <row r="37" spans="2:4" ht="76.5" x14ac:dyDescent="0.2">
      <c r="B37" s="54" t="s">
        <v>446</v>
      </c>
      <c r="C37" s="60" t="s">
        <v>447</v>
      </c>
      <c r="D37" s="68" t="s">
        <v>448</v>
      </c>
    </row>
    <row r="38" spans="2:4" ht="76.5" x14ac:dyDescent="0.2">
      <c r="B38" s="54" t="s">
        <v>503</v>
      </c>
      <c r="C38" s="60" t="s">
        <v>504</v>
      </c>
      <c r="D38" s="68" t="s">
        <v>502</v>
      </c>
    </row>
    <row r="39" spans="2:4" ht="51" x14ac:dyDescent="0.2">
      <c r="B39" s="54" t="s">
        <v>449</v>
      </c>
      <c r="C39" s="60" t="s">
        <v>450</v>
      </c>
      <c r="D39" s="68" t="s">
        <v>445</v>
      </c>
    </row>
    <row r="40" spans="2:4" ht="51" x14ac:dyDescent="0.2">
      <c r="B40" s="54" t="s">
        <v>451</v>
      </c>
      <c r="C40" s="60" t="s">
        <v>452</v>
      </c>
      <c r="D40" s="68" t="s">
        <v>453</v>
      </c>
    </row>
    <row r="41" spans="2:4" ht="89.25" x14ac:dyDescent="0.2">
      <c r="B41" s="54" t="s">
        <v>505</v>
      </c>
      <c r="C41" s="60" t="s">
        <v>454</v>
      </c>
      <c r="D41" s="68" t="s">
        <v>430</v>
      </c>
    </row>
    <row r="42" spans="2:4" ht="191.25" x14ac:dyDescent="0.2">
      <c r="B42" s="54" t="s">
        <v>455</v>
      </c>
      <c r="C42" s="60" t="s">
        <v>456</v>
      </c>
      <c r="D42" s="68" t="s">
        <v>442</v>
      </c>
    </row>
    <row r="43" spans="2:4" ht="51" x14ac:dyDescent="0.2">
      <c r="B43" s="54" t="s">
        <v>457</v>
      </c>
      <c r="C43" s="60" t="s">
        <v>419</v>
      </c>
      <c r="D43" s="68" t="s">
        <v>415</v>
      </c>
    </row>
    <row r="44" spans="2:4" ht="51" x14ac:dyDescent="0.2">
      <c r="B44" s="54" t="s">
        <v>458</v>
      </c>
      <c r="C44" s="60" t="s">
        <v>459</v>
      </c>
      <c r="D44" s="68" t="s">
        <v>512</v>
      </c>
    </row>
    <row r="45" spans="2:4" ht="102" x14ac:dyDescent="0.2">
      <c r="B45" s="54" t="s">
        <v>460</v>
      </c>
      <c r="C45" s="60" t="s">
        <v>461</v>
      </c>
      <c r="D45" s="68" t="s">
        <v>511</v>
      </c>
    </row>
    <row r="46" spans="2:4" ht="51" x14ac:dyDescent="0.2">
      <c r="B46" s="54" t="s">
        <v>462</v>
      </c>
      <c r="C46" s="60" t="s">
        <v>463</v>
      </c>
      <c r="D46" s="68" t="s">
        <v>582</v>
      </c>
    </row>
    <row r="47" spans="2:4" ht="51" x14ac:dyDescent="0.2">
      <c r="B47" s="54" t="s">
        <v>462</v>
      </c>
      <c r="C47" s="60" t="s">
        <v>464</v>
      </c>
      <c r="D47" s="68" t="s">
        <v>499</v>
      </c>
    </row>
    <row r="48" spans="2:4" ht="51" x14ac:dyDescent="0.2">
      <c r="B48" s="54" t="s">
        <v>465</v>
      </c>
      <c r="C48" s="60" t="s">
        <v>466</v>
      </c>
      <c r="D48" s="68" t="s">
        <v>467</v>
      </c>
    </row>
    <row r="49" spans="2:4" ht="127.5" x14ac:dyDescent="0.2">
      <c r="B49" s="54" t="s">
        <v>468</v>
      </c>
      <c r="C49" s="60" t="s">
        <v>469</v>
      </c>
      <c r="D49" s="68" t="s">
        <v>500</v>
      </c>
    </row>
    <row r="50" spans="2:4" ht="25.5" x14ac:dyDescent="0.2">
      <c r="B50" s="54" t="s">
        <v>470</v>
      </c>
      <c r="C50" s="60" t="s">
        <v>471</v>
      </c>
      <c r="D50" s="68" t="s">
        <v>472</v>
      </c>
    </row>
    <row r="51" spans="2:4" x14ac:dyDescent="0.2">
      <c r="B51" s="54"/>
      <c r="C51" s="60"/>
      <c r="D51" s="68"/>
    </row>
    <row r="52" spans="2:4" x14ac:dyDescent="0.2">
      <c r="B52" s="54"/>
      <c r="C52" s="60"/>
      <c r="D52" s="68"/>
    </row>
    <row r="53" spans="2:4" x14ac:dyDescent="0.2">
      <c r="B53" s="54"/>
      <c r="C53" s="60"/>
      <c r="D53" s="68"/>
    </row>
    <row r="54" spans="2:4" x14ac:dyDescent="0.2">
      <c r="B54" s="54"/>
      <c r="C54" s="60"/>
      <c r="D54" s="68"/>
    </row>
    <row r="55" spans="2:4" x14ac:dyDescent="0.2">
      <c r="B55" s="54"/>
      <c r="C55" s="60"/>
      <c r="D55" s="68"/>
    </row>
    <row r="56" spans="2:4" x14ac:dyDescent="0.2">
      <c r="B56" s="54"/>
      <c r="C56" s="60"/>
      <c r="D56" s="68"/>
    </row>
    <row r="57" spans="2:4" x14ac:dyDescent="0.2">
      <c r="B57" s="54"/>
      <c r="C57" s="60"/>
      <c r="D57" s="68"/>
    </row>
    <row r="58" spans="2:4" x14ac:dyDescent="0.2">
      <c r="B58" s="54"/>
      <c r="C58" s="60"/>
      <c r="D58" s="68"/>
    </row>
    <row r="59" spans="2:4" x14ac:dyDescent="0.2">
      <c r="B59" s="54"/>
      <c r="C59" s="60"/>
      <c r="D59" s="68"/>
    </row>
    <row r="60" spans="2:4" x14ac:dyDescent="0.2">
      <c r="B60" s="54"/>
      <c r="C60" s="60"/>
      <c r="D60" s="68"/>
    </row>
    <row r="61" spans="2:4" x14ac:dyDescent="0.2">
      <c r="B61" s="54"/>
      <c r="C61" s="60"/>
      <c r="D61" s="68"/>
    </row>
    <row r="62" spans="2:4" x14ac:dyDescent="0.2">
      <c r="B62" s="54"/>
      <c r="C62" s="60"/>
      <c r="D62" s="68"/>
    </row>
    <row r="63" spans="2:4" x14ac:dyDescent="0.2">
      <c r="B63" s="54"/>
      <c r="C63" s="60"/>
      <c r="D63" s="68"/>
    </row>
    <row r="64" spans="2:4" x14ac:dyDescent="0.2">
      <c r="B64" s="54"/>
      <c r="C64" s="60"/>
      <c r="D64" s="68"/>
    </row>
    <row r="65" spans="2:4" x14ac:dyDescent="0.2">
      <c r="B65" s="54"/>
      <c r="C65" s="60"/>
      <c r="D65" s="68"/>
    </row>
    <row r="66" spans="2:4" x14ac:dyDescent="0.2">
      <c r="B66" s="54"/>
      <c r="C66" s="60"/>
      <c r="D66" s="68"/>
    </row>
    <row r="67" spans="2:4" x14ac:dyDescent="0.2">
      <c r="B67" s="54"/>
      <c r="C67" s="60"/>
      <c r="D67" s="68"/>
    </row>
    <row r="68" spans="2:4" x14ac:dyDescent="0.2">
      <c r="B68" s="54"/>
      <c r="C68" s="60"/>
      <c r="D68" s="68"/>
    </row>
    <row r="69" spans="2:4" ht="15" thickBot="1" x14ac:dyDescent="0.25">
      <c r="B69" s="55"/>
      <c r="C69" s="66"/>
      <c r="D69" s="69"/>
    </row>
    <row r="71" spans="2:4" x14ac:dyDescent="0.2">
      <c r="B71" s="45" t="s">
        <v>19</v>
      </c>
    </row>
    <row r="72" spans="2:4" x14ac:dyDescent="0.2">
      <c r="B72" s="12"/>
      <c r="C72" s="6" t="s">
        <v>20</v>
      </c>
    </row>
    <row r="73" spans="2:4" x14ac:dyDescent="0.2">
      <c r="B73" s="44"/>
      <c r="C73" s="6" t="s">
        <v>21</v>
      </c>
    </row>
    <row r="74" spans="2:4" x14ac:dyDescent="0.2">
      <c r="B74" s="13"/>
      <c r="C74" s="6" t="s">
        <v>22</v>
      </c>
    </row>
  </sheetData>
  <sheetProtection algorithmName="SHA-512" hashValue="j/H/F3G+QGscZ3ZrUbPs8H2F8UIzSK3TEQaqeZF6lh75XDYg7ANiEB44ueMdaT9eId8ihpD5xSXbVWd6PMvF2g==" saltValue="5HObdkAfgeaM5Dn8NmTOEw==" spinCount="100000" sheet="1" objects="1" scenarios="1"/>
  <mergeCells count="1">
    <mergeCell ref="B7:D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121"/>
  <sheetViews>
    <sheetView zoomScale="90" zoomScaleNormal="90" workbookViewId="0"/>
  </sheetViews>
  <sheetFormatPr defaultColWidth="9" defaultRowHeight="14.25" x14ac:dyDescent="0.2"/>
  <cols>
    <col min="1" max="1" width="0.75" style="1" customWidth="1"/>
    <col min="2" max="2" width="12.625" style="1" customWidth="1"/>
    <col min="3" max="3" width="82.25" style="1" customWidth="1"/>
    <col min="4" max="4" width="60.625" style="1" customWidth="1"/>
    <col min="5" max="5" width="24.62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34</v>
      </c>
      <c r="E3" s="20" t="str">
        <f>'RP1'!$J$3</f>
        <v>Wessex Water</v>
      </c>
    </row>
    <row r="4" spans="2:5" ht="15" x14ac:dyDescent="0.2">
      <c r="E4" s="20" t="str">
        <f>'RP1'!$J$4</f>
        <v>WSX</v>
      </c>
    </row>
    <row r="5" spans="2:5" ht="19.5" x14ac:dyDescent="0.2">
      <c r="B5" s="2" t="s">
        <v>35</v>
      </c>
    </row>
    <row r="6" spans="2:5" ht="15" thickBot="1" x14ac:dyDescent="0.25"/>
    <row r="7" spans="2:5" ht="15" thickTop="1" x14ac:dyDescent="0.2">
      <c r="B7" s="86" t="s">
        <v>36</v>
      </c>
      <c r="C7" s="87"/>
      <c r="D7" s="87"/>
      <c r="E7" s="88"/>
    </row>
    <row r="8" spans="2:5" x14ac:dyDescent="0.2">
      <c r="B8" s="89"/>
      <c r="C8" s="90"/>
      <c r="D8" s="90"/>
      <c r="E8" s="91"/>
    </row>
    <row r="9" spans="2:5" x14ac:dyDescent="0.2">
      <c r="B9" s="89"/>
      <c r="C9" s="90"/>
      <c r="D9" s="90"/>
      <c r="E9" s="91"/>
    </row>
    <row r="10" spans="2:5" x14ac:dyDescent="0.2">
      <c r="B10" s="89"/>
      <c r="C10" s="90"/>
      <c r="D10" s="90"/>
      <c r="E10" s="91"/>
    </row>
    <row r="11" spans="2:5" x14ac:dyDescent="0.2">
      <c r="B11" s="89"/>
      <c r="C11" s="90"/>
      <c r="D11" s="90"/>
      <c r="E11" s="91"/>
    </row>
    <row r="12" spans="2:5" x14ac:dyDescent="0.2">
      <c r="B12" s="89"/>
      <c r="C12" s="90"/>
      <c r="D12" s="90"/>
      <c r="E12" s="91"/>
    </row>
    <row r="13" spans="2:5" x14ac:dyDescent="0.2">
      <c r="B13" s="89"/>
      <c r="C13" s="90"/>
      <c r="D13" s="90"/>
      <c r="E13" s="91"/>
    </row>
    <row r="14" spans="2:5" ht="15" thickBot="1" x14ac:dyDescent="0.25">
      <c r="B14" s="92"/>
      <c r="C14" s="93"/>
      <c r="D14" s="93"/>
      <c r="E14" s="94"/>
    </row>
    <row r="15" spans="2:5" ht="15.75" thickTop="1" thickBot="1" x14ac:dyDescent="0.25"/>
    <row r="16" spans="2:5" ht="30" customHeight="1" thickBot="1" x14ac:dyDescent="0.25">
      <c r="B16" s="31" t="s">
        <v>37</v>
      </c>
      <c r="C16" s="33" t="s">
        <v>38</v>
      </c>
      <c r="D16" s="63" t="s">
        <v>39</v>
      </c>
      <c r="E16" s="34" t="s">
        <v>13</v>
      </c>
    </row>
    <row r="17" spans="2:5" ht="25.5" x14ac:dyDescent="0.2">
      <c r="B17" s="37" t="str">
        <f>IF(C17="","",$E$4&amp;"."&amp;'Data validation'!$J4)</f>
        <v>WSX.DD001</v>
      </c>
      <c r="C17" s="70" t="s">
        <v>514</v>
      </c>
      <c r="D17" s="70" t="s">
        <v>515</v>
      </c>
      <c r="E17" s="56" t="s">
        <v>383</v>
      </c>
    </row>
    <row r="18" spans="2:5" ht="25.5" x14ac:dyDescent="0.2">
      <c r="B18" s="21" t="str">
        <f>IF(C18="","",$E$4&amp;"."&amp;'Data validation'!$J5)</f>
        <v>WSX.DD002</v>
      </c>
      <c r="C18" s="70" t="s">
        <v>516</v>
      </c>
      <c r="D18" s="71" t="s">
        <v>517</v>
      </c>
      <c r="E18" s="75" t="s">
        <v>518</v>
      </c>
    </row>
    <row r="19" spans="2:5" ht="38.25" x14ac:dyDescent="0.2">
      <c r="B19" s="21" t="str">
        <f>IF(C19="","",$E$4&amp;"."&amp;'Data validation'!$J6)</f>
        <v>WSX.DD003</v>
      </c>
      <c r="C19" s="85" t="s">
        <v>519</v>
      </c>
      <c r="D19" s="71" t="s">
        <v>520</v>
      </c>
      <c r="E19" s="75" t="s">
        <v>521</v>
      </c>
    </row>
    <row r="20" spans="2:5" ht="38.25" x14ac:dyDescent="0.2">
      <c r="B20" s="21" t="str">
        <f>IF(C20="","",$E$4&amp;"."&amp;'Data validation'!$J7)</f>
        <v>WSX.DD004</v>
      </c>
      <c r="C20" s="70" t="s">
        <v>522</v>
      </c>
      <c r="D20" s="71" t="s">
        <v>523</v>
      </c>
      <c r="E20" s="75" t="s">
        <v>521</v>
      </c>
    </row>
    <row r="21" spans="2:5" x14ac:dyDescent="0.2">
      <c r="B21" s="21" t="str">
        <f>IF(C21="","",$E$4&amp;"."&amp;'Data validation'!$J8)</f>
        <v>WSX.DD005</v>
      </c>
      <c r="C21" s="70" t="s">
        <v>524</v>
      </c>
      <c r="D21" s="71" t="s">
        <v>560</v>
      </c>
      <c r="E21" s="75" t="s">
        <v>561</v>
      </c>
    </row>
    <row r="22" spans="2:5" x14ac:dyDescent="0.2">
      <c r="B22" s="21" t="str">
        <f>IF(C22="","",$E$4&amp;"."&amp;'Data validation'!$J9)</f>
        <v>WSX.DD006</v>
      </c>
      <c r="C22" s="70" t="s">
        <v>525</v>
      </c>
      <c r="D22" s="71" t="s">
        <v>560</v>
      </c>
      <c r="E22" s="75" t="s">
        <v>565</v>
      </c>
    </row>
    <row r="23" spans="2:5" x14ac:dyDescent="0.2">
      <c r="B23" s="21" t="str">
        <f>IF(C23="","",$E$4&amp;"."&amp;'Data validation'!$J10)</f>
        <v>WSX.DD007</v>
      </c>
      <c r="C23" s="70" t="s">
        <v>526</v>
      </c>
      <c r="D23" s="71" t="s">
        <v>562</v>
      </c>
      <c r="E23" s="75" t="s">
        <v>566</v>
      </c>
    </row>
    <row r="24" spans="2:5" x14ac:dyDescent="0.2">
      <c r="B24" s="21" t="str">
        <f>IF(C24="","",$E$4&amp;"."&amp;'Data validation'!$J11)</f>
        <v>WSX.DD008</v>
      </c>
      <c r="C24" s="70" t="s">
        <v>527</v>
      </c>
      <c r="D24" s="71" t="s">
        <v>560</v>
      </c>
      <c r="E24" s="75" t="s">
        <v>567</v>
      </c>
    </row>
    <row r="25" spans="2:5" x14ac:dyDescent="0.2">
      <c r="B25" s="21" t="str">
        <f>IF(C25="","",$E$4&amp;"."&amp;'Data validation'!$J12)</f>
        <v>WSX.DD009</v>
      </c>
      <c r="C25" s="70" t="s">
        <v>528</v>
      </c>
      <c r="D25" s="71" t="s">
        <v>563</v>
      </c>
      <c r="E25" s="75" t="s">
        <v>568</v>
      </c>
    </row>
    <row r="26" spans="2:5" x14ac:dyDescent="0.2">
      <c r="B26" s="21" t="str">
        <f>IF(C26="","",$E$4&amp;"."&amp;'Data validation'!$J13)</f>
        <v>WSX.DD010</v>
      </c>
      <c r="C26" s="70" t="s">
        <v>529</v>
      </c>
      <c r="D26" s="71" t="s">
        <v>564</v>
      </c>
      <c r="E26" s="75" t="s">
        <v>569</v>
      </c>
    </row>
    <row r="27" spans="2:5" x14ac:dyDescent="0.2">
      <c r="B27" s="21" t="str">
        <f>IF(C27="","",$E$4&amp;"."&amp;'Data validation'!$J14)</f>
        <v>WSX.DD011</v>
      </c>
      <c r="C27" s="70" t="s">
        <v>530</v>
      </c>
      <c r="D27" s="71" t="s">
        <v>564</v>
      </c>
      <c r="E27" s="75" t="s">
        <v>570</v>
      </c>
    </row>
    <row r="28" spans="2:5" x14ac:dyDescent="0.2">
      <c r="B28" s="21" t="str">
        <f>IF(C28="","",$E$4&amp;"."&amp;'Data validation'!$J15)</f>
        <v>WSX.DD012</v>
      </c>
      <c r="C28" s="70" t="s">
        <v>531</v>
      </c>
      <c r="D28" s="71" t="s">
        <v>574</v>
      </c>
      <c r="E28" s="75" t="s">
        <v>571</v>
      </c>
    </row>
    <row r="29" spans="2:5" x14ac:dyDescent="0.2">
      <c r="B29" s="21" t="str">
        <f>IF(C29="","",$E$4&amp;"."&amp;'Data validation'!$J16)</f>
        <v>WSX.DD013</v>
      </c>
      <c r="C29" s="70" t="s">
        <v>532</v>
      </c>
      <c r="D29" s="71" t="s">
        <v>573</v>
      </c>
      <c r="E29" s="75" t="s">
        <v>572</v>
      </c>
    </row>
    <row r="30" spans="2:5" ht="25.5" x14ac:dyDescent="0.2">
      <c r="B30" s="21" t="str">
        <f>IF(C30="","",$E$4&amp;"."&amp;'Data validation'!$J17)</f>
        <v>WSX.DD014</v>
      </c>
      <c r="C30" s="70" t="s">
        <v>533</v>
      </c>
      <c r="D30" s="71" t="s">
        <v>534</v>
      </c>
      <c r="E30" s="75" t="s">
        <v>535</v>
      </c>
    </row>
    <row r="31" spans="2:5" ht="51" x14ac:dyDescent="0.2">
      <c r="B31" s="21" t="str">
        <f>IF(C31="","",$E$4&amp;"."&amp;'Data validation'!$J18)</f>
        <v>WSX.DD015</v>
      </c>
      <c r="C31" s="70" t="s">
        <v>536</v>
      </c>
      <c r="D31" s="71" t="s">
        <v>537</v>
      </c>
      <c r="E31" s="75" t="s">
        <v>538</v>
      </c>
    </row>
    <row r="32" spans="2:5" ht="38.25" x14ac:dyDescent="0.2">
      <c r="B32" s="21" t="str">
        <f>IF(C32="","",$E$4&amp;"."&amp;'Data validation'!$J19)</f>
        <v>WSX.DD016</v>
      </c>
      <c r="C32" s="70" t="s">
        <v>539</v>
      </c>
      <c r="D32" s="71" t="s">
        <v>540</v>
      </c>
      <c r="E32" s="75" t="s">
        <v>541</v>
      </c>
    </row>
    <row r="33" spans="2:5" ht="114.75" x14ac:dyDescent="0.2">
      <c r="B33" s="21" t="str">
        <f>IF(C33="","",$E$4&amp;"."&amp;'Data validation'!$J20)</f>
        <v>WSX.DD017</v>
      </c>
      <c r="C33" s="70" t="s">
        <v>542</v>
      </c>
      <c r="D33" s="71" t="s">
        <v>543</v>
      </c>
      <c r="E33" s="75" t="s">
        <v>544</v>
      </c>
    </row>
    <row r="34" spans="2:5" ht="25.5" x14ac:dyDescent="0.2">
      <c r="B34" s="21" t="str">
        <f>IF(C34="","",$E$4&amp;"."&amp;'Data validation'!$J21)</f>
        <v>WSX.DD018</v>
      </c>
      <c r="C34" s="70" t="s">
        <v>545</v>
      </c>
      <c r="D34" s="71" t="s">
        <v>546</v>
      </c>
      <c r="E34" s="75" t="s">
        <v>547</v>
      </c>
    </row>
    <row r="35" spans="2:5" ht="25.5" x14ac:dyDescent="0.2">
      <c r="B35" s="21" t="str">
        <f>IF(C35="","",$E$4&amp;"."&amp;'Data validation'!$J22)</f>
        <v>WSX.DD019</v>
      </c>
      <c r="C35" s="70" t="s">
        <v>548</v>
      </c>
      <c r="D35" s="71" t="s">
        <v>549</v>
      </c>
      <c r="E35" s="75" t="s">
        <v>550</v>
      </c>
    </row>
    <row r="36" spans="2:5" ht="25.5" x14ac:dyDescent="0.2">
      <c r="B36" s="21" t="str">
        <f>IF(C36="","",$E$4&amp;"."&amp;'Data validation'!$J23)</f>
        <v>WSX.DD020</v>
      </c>
      <c r="C36" s="70" t="s">
        <v>551</v>
      </c>
      <c r="D36" s="71" t="s">
        <v>552</v>
      </c>
      <c r="E36" s="75" t="s">
        <v>553</v>
      </c>
    </row>
    <row r="37" spans="2:5" ht="25.5" x14ac:dyDescent="0.2">
      <c r="B37" s="21" t="str">
        <f>IF(C37="","",$E$4&amp;"."&amp;'Data validation'!$J24)</f>
        <v>WSX.DD021</v>
      </c>
      <c r="C37" s="70" t="s">
        <v>554</v>
      </c>
      <c r="D37" s="71" t="s">
        <v>555</v>
      </c>
      <c r="E37" s="75" t="s">
        <v>556</v>
      </c>
    </row>
    <row r="38" spans="2:5" ht="25.5" x14ac:dyDescent="0.2">
      <c r="B38" s="21" t="str">
        <f>IF(C38="","",$E$4&amp;"."&amp;'Data validation'!$J25)</f>
        <v>WSX.DD022</v>
      </c>
      <c r="C38" s="70" t="s">
        <v>557</v>
      </c>
      <c r="D38" s="71" t="s">
        <v>558</v>
      </c>
      <c r="E38" s="75" t="s">
        <v>559</v>
      </c>
    </row>
    <row r="39" spans="2:5" x14ac:dyDescent="0.2">
      <c r="B39" s="21" t="str">
        <f>IF(C39="","",$E$4&amp;"."&amp;'Data validation'!$J26)</f>
        <v/>
      </c>
      <c r="C39" s="70"/>
      <c r="D39" s="71"/>
      <c r="E39" s="75"/>
    </row>
    <row r="40" spans="2:5" x14ac:dyDescent="0.2">
      <c r="B40" s="21" t="str">
        <f>IF(C40="","",$E$4&amp;"."&amp;'Data validation'!$J27)</f>
        <v/>
      </c>
      <c r="C40" s="70"/>
      <c r="D40" s="71"/>
      <c r="E40" s="75"/>
    </row>
    <row r="41" spans="2:5" x14ac:dyDescent="0.2">
      <c r="B41" s="21" t="str">
        <f>IF(C41="","",$E$4&amp;"."&amp;'Data validation'!$J28)</f>
        <v/>
      </c>
      <c r="C41" s="70"/>
      <c r="D41" s="71"/>
      <c r="E41" s="75"/>
    </row>
    <row r="42" spans="2:5" x14ac:dyDescent="0.2">
      <c r="B42" s="21" t="str">
        <f>IF(C42="","",$E$4&amp;"."&amp;'Data validation'!$J29)</f>
        <v/>
      </c>
      <c r="C42" s="70"/>
      <c r="D42" s="71"/>
      <c r="E42" s="75"/>
    </row>
    <row r="43" spans="2:5" x14ac:dyDescent="0.2">
      <c r="B43" s="21" t="str">
        <f>IF(C43="","",$E$4&amp;"."&amp;'Data validation'!$J30)</f>
        <v/>
      </c>
      <c r="C43" s="70"/>
      <c r="D43" s="71"/>
      <c r="E43" s="75"/>
    </row>
    <row r="44" spans="2:5" x14ac:dyDescent="0.2">
      <c r="B44" s="21" t="str">
        <f>IF(C44="","",$E$4&amp;"."&amp;'Data validation'!$J31)</f>
        <v/>
      </c>
      <c r="C44" s="70"/>
      <c r="D44" s="71"/>
      <c r="E44" s="75"/>
    </row>
    <row r="45" spans="2:5" x14ac:dyDescent="0.2">
      <c r="B45" s="21" t="str">
        <f>IF(C45="","",$E$4&amp;"."&amp;'Data validation'!$J32)</f>
        <v/>
      </c>
      <c r="C45" s="70"/>
      <c r="D45" s="71"/>
      <c r="E45" s="75"/>
    </row>
    <row r="46" spans="2:5" x14ac:dyDescent="0.2">
      <c r="B46" s="21" t="str">
        <f>IF(C46="","",$E$4&amp;"."&amp;'Data validation'!$J33)</f>
        <v/>
      </c>
      <c r="C46" s="70"/>
      <c r="D46" s="71"/>
      <c r="E46" s="75"/>
    </row>
    <row r="47" spans="2:5" x14ac:dyDescent="0.2">
      <c r="B47" s="21" t="str">
        <f>IF(C47="","",$E$4&amp;"."&amp;'Data validation'!$J34)</f>
        <v/>
      </c>
      <c r="C47" s="70"/>
      <c r="D47" s="71"/>
      <c r="E47" s="75"/>
    </row>
    <row r="48" spans="2:5" x14ac:dyDescent="0.2">
      <c r="B48" s="21" t="str">
        <f>IF(C48="","",$E$4&amp;"."&amp;'Data validation'!$J35)</f>
        <v/>
      </c>
      <c r="C48" s="70"/>
      <c r="D48" s="71"/>
      <c r="E48" s="75"/>
    </row>
    <row r="49" spans="2:5" x14ac:dyDescent="0.2">
      <c r="B49" s="21" t="str">
        <f>IF(C49="","",$E$4&amp;"."&amp;'Data validation'!$J36)</f>
        <v/>
      </c>
      <c r="C49" s="70"/>
      <c r="D49" s="71"/>
      <c r="E49" s="75"/>
    </row>
    <row r="50" spans="2:5" x14ac:dyDescent="0.2">
      <c r="B50" s="21" t="str">
        <f>IF(C50="","",$E$4&amp;"."&amp;'Data validation'!$J37)</f>
        <v/>
      </c>
      <c r="C50" s="70"/>
      <c r="D50" s="71"/>
      <c r="E50" s="75"/>
    </row>
    <row r="51" spans="2:5" x14ac:dyDescent="0.2">
      <c r="B51" s="21" t="str">
        <f>IF(C51="","",$E$4&amp;"."&amp;'Data validation'!$J38)</f>
        <v/>
      </c>
      <c r="C51" s="70"/>
      <c r="D51" s="71"/>
      <c r="E51" s="75"/>
    </row>
    <row r="52" spans="2:5" x14ac:dyDescent="0.2">
      <c r="B52" s="21" t="str">
        <f>IF(C52="","",$E$4&amp;"."&amp;'Data validation'!$J39)</f>
        <v/>
      </c>
      <c r="C52" s="70"/>
      <c r="D52" s="71"/>
      <c r="E52" s="75"/>
    </row>
    <row r="53" spans="2:5" x14ac:dyDescent="0.2">
      <c r="B53" s="21" t="str">
        <f>IF(C53="","",$E$4&amp;"."&amp;'Data validation'!$J40)</f>
        <v/>
      </c>
      <c r="C53" s="70"/>
      <c r="D53" s="71"/>
      <c r="E53" s="75"/>
    </row>
    <row r="54" spans="2:5" x14ac:dyDescent="0.2">
      <c r="B54" s="21" t="str">
        <f>IF(C54="","",$E$4&amp;"."&amp;'Data validation'!$J41)</f>
        <v/>
      </c>
      <c r="C54" s="70"/>
      <c r="D54" s="71"/>
      <c r="E54" s="75"/>
    </row>
    <row r="55" spans="2:5" x14ac:dyDescent="0.2">
      <c r="B55" s="21" t="str">
        <f>IF(C55="","",$E$4&amp;"."&amp;'Data validation'!$J42)</f>
        <v/>
      </c>
      <c r="C55" s="70"/>
      <c r="D55" s="71"/>
      <c r="E55" s="75"/>
    </row>
    <row r="56" spans="2:5" x14ac:dyDescent="0.2">
      <c r="B56" s="21" t="str">
        <f>IF(C56="","",$E$4&amp;"."&amp;'Data validation'!$J43)</f>
        <v/>
      </c>
      <c r="C56" s="70"/>
      <c r="D56" s="71"/>
      <c r="E56" s="75"/>
    </row>
    <row r="57" spans="2:5" x14ac:dyDescent="0.2">
      <c r="B57" s="21" t="str">
        <f>IF(C57="","",$E$4&amp;"."&amp;'Data validation'!$J44)</f>
        <v/>
      </c>
      <c r="C57" s="70"/>
      <c r="D57" s="71"/>
      <c r="E57" s="75"/>
    </row>
    <row r="58" spans="2:5" x14ac:dyDescent="0.2">
      <c r="B58" s="21" t="str">
        <f>IF(C58="","",$E$4&amp;"."&amp;'Data validation'!$J45)</f>
        <v/>
      </c>
      <c r="C58" s="70"/>
      <c r="D58" s="71"/>
      <c r="E58" s="75"/>
    </row>
    <row r="59" spans="2:5" x14ac:dyDescent="0.2">
      <c r="B59" s="21" t="str">
        <f>IF(C59="","",$E$4&amp;"."&amp;'Data validation'!$J46)</f>
        <v/>
      </c>
      <c r="C59" s="70"/>
      <c r="D59" s="71"/>
      <c r="E59" s="75"/>
    </row>
    <row r="60" spans="2:5" x14ac:dyDescent="0.2">
      <c r="B60" s="21" t="str">
        <f>IF(C60="","",$E$4&amp;"."&amp;'Data validation'!$J47)</f>
        <v/>
      </c>
      <c r="C60" s="70"/>
      <c r="D60" s="71"/>
      <c r="E60" s="75"/>
    </row>
    <row r="61" spans="2:5" x14ac:dyDescent="0.2">
      <c r="B61" s="21" t="str">
        <f>IF(C61="","",$E$4&amp;"."&amp;'Data validation'!$J48)</f>
        <v/>
      </c>
      <c r="C61" s="70"/>
      <c r="D61" s="71"/>
      <c r="E61" s="75"/>
    </row>
    <row r="62" spans="2:5" x14ac:dyDescent="0.2">
      <c r="B62" s="21" t="str">
        <f>IF(C62="","",$E$4&amp;"."&amp;'Data validation'!$J49)</f>
        <v/>
      </c>
      <c r="C62" s="70"/>
      <c r="D62" s="71"/>
      <c r="E62" s="75"/>
    </row>
    <row r="63" spans="2:5" x14ac:dyDescent="0.2">
      <c r="B63" s="21" t="str">
        <f>IF(C63="","",$E$4&amp;"."&amp;'Data validation'!$J50)</f>
        <v/>
      </c>
      <c r="C63" s="70"/>
      <c r="D63" s="71"/>
      <c r="E63" s="75"/>
    </row>
    <row r="64" spans="2:5" x14ac:dyDescent="0.2">
      <c r="B64" s="21" t="str">
        <f>IF(C64="","",$E$4&amp;"."&amp;'Data validation'!$J51)</f>
        <v/>
      </c>
      <c r="C64" s="70"/>
      <c r="D64" s="71"/>
      <c r="E64" s="75"/>
    </row>
    <row r="65" spans="2:5" x14ac:dyDescent="0.2">
      <c r="B65" s="21" t="str">
        <f>IF(C65="","",$E$4&amp;"."&amp;'Data validation'!$J52)</f>
        <v/>
      </c>
      <c r="C65" s="70"/>
      <c r="D65" s="71"/>
      <c r="E65" s="75"/>
    </row>
    <row r="66" spans="2:5" x14ac:dyDescent="0.2">
      <c r="B66" s="21" t="str">
        <f>IF(C66="","",$E$4&amp;"."&amp;'Data validation'!$J53)</f>
        <v/>
      </c>
      <c r="C66" s="70"/>
      <c r="D66" s="71"/>
      <c r="E66" s="75"/>
    </row>
    <row r="67" spans="2:5" x14ac:dyDescent="0.2">
      <c r="B67" s="21" t="str">
        <f>IF(C67="","",$E$4&amp;"."&amp;'Data validation'!$J54)</f>
        <v/>
      </c>
      <c r="C67" s="70"/>
      <c r="D67" s="71"/>
      <c r="E67" s="75"/>
    </row>
    <row r="68" spans="2:5" x14ac:dyDescent="0.2">
      <c r="B68" s="21" t="str">
        <f>IF(C68="","",$E$4&amp;"."&amp;'Data validation'!$J55)</f>
        <v/>
      </c>
      <c r="C68" s="70"/>
      <c r="D68" s="71"/>
      <c r="E68" s="75"/>
    </row>
    <row r="69" spans="2:5" x14ac:dyDescent="0.2">
      <c r="B69" s="21" t="str">
        <f>IF(C69="","",$E$4&amp;"."&amp;'Data validation'!$J56)</f>
        <v/>
      </c>
      <c r="C69" s="70"/>
      <c r="D69" s="71"/>
      <c r="E69" s="75"/>
    </row>
    <row r="70" spans="2:5" x14ac:dyDescent="0.2">
      <c r="B70" s="21" t="str">
        <f>IF(C70="","",$E$4&amp;"."&amp;'Data validation'!$J57)</f>
        <v/>
      </c>
      <c r="C70" s="70"/>
      <c r="D70" s="71"/>
      <c r="E70" s="75"/>
    </row>
    <row r="71" spans="2:5" x14ac:dyDescent="0.2">
      <c r="B71" s="21" t="str">
        <f>IF(C71="","",$E$4&amp;"."&amp;'Data validation'!$J58)</f>
        <v/>
      </c>
      <c r="C71" s="70"/>
      <c r="D71" s="71"/>
      <c r="E71" s="75"/>
    </row>
    <row r="72" spans="2:5" x14ac:dyDescent="0.2">
      <c r="B72" s="21" t="str">
        <f>IF(C72="","",$E$4&amp;"."&amp;'Data validation'!$J59)</f>
        <v/>
      </c>
      <c r="C72" s="70"/>
      <c r="D72" s="71"/>
      <c r="E72" s="75"/>
    </row>
    <row r="73" spans="2:5" x14ac:dyDescent="0.2">
      <c r="B73" s="21" t="str">
        <f>IF(C73="","",$E$4&amp;"."&amp;'Data validation'!$J60)</f>
        <v/>
      </c>
      <c r="C73" s="70"/>
      <c r="D73" s="71"/>
      <c r="E73" s="75"/>
    </row>
    <row r="74" spans="2:5" x14ac:dyDescent="0.2">
      <c r="B74" s="21" t="str">
        <f>IF(C74="","",$E$4&amp;"."&amp;'Data validation'!$J61)</f>
        <v/>
      </c>
      <c r="C74" s="70"/>
      <c r="D74" s="71"/>
      <c r="E74" s="75"/>
    </row>
    <row r="75" spans="2:5" x14ac:dyDescent="0.2">
      <c r="B75" s="21" t="str">
        <f>IF(C75="","",$E$4&amp;"."&amp;'Data validation'!$J62)</f>
        <v/>
      </c>
      <c r="C75" s="70"/>
      <c r="D75" s="71"/>
      <c r="E75" s="75"/>
    </row>
    <row r="76" spans="2:5" x14ac:dyDescent="0.2">
      <c r="B76" s="21" t="str">
        <f>IF(C76="","",$E$4&amp;"."&amp;'Data validation'!$J63)</f>
        <v/>
      </c>
      <c r="C76" s="70"/>
      <c r="D76" s="71"/>
      <c r="E76" s="75"/>
    </row>
    <row r="77" spans="2:5" x14ac:dyDescent="0.2">
      <c r="B77" s="21" t="str">
        <f>IF(C77="","",$E$4&amp;"."&amp;'Data validation'!$J64)</f>
        <v/>
      </c>
      <c r="C77" s="70"/>
      <c r="D77" s="71"/>
      <c r="E77" s="75"/>
    </row>
    <row r="78" spans="2:5" x14ac:dyDescent="0.2">
      <c r="B78" s="21" t="str">
        <f>IF(C78="","",$E$4&amp;"."&amp;'Data validation'!$J65)</f>
        <v/>
      </c>
      <c r="C78" s="70"/>
      <c r="D78" s="71"/>
      <c r="E78" s="75"/>
    </row>
    <row r="79" spans="2:5" x14ac:dyDescent="0.2">
      <c r="B79" s="21" t="str">
        <f>IF(C79="","",$E$4&amp;"."&amp;'Data validation'!$J66)</f>
        <v/>
      </c>
      <c r="C79" s="70"/>
      <c r="D79" s="71"/>
      <c r="E79" s="75"/>
    </row>
    <row r="80" spans="2:5" x14ac:dyDescent="0.2">
      <c r="B80" s="21" t="str">
        <f>IF(C80="","",$E$4&amp;"."&amp;'Data validation'!$J67)</f>
        <v/>
      </c>
      <c r="C80" s="70"/>
      <c r="D80" s="71"/>
      <c r="E80" s="75"/>
    </row>
    <row r="81" spans="2:5" x14ac:dyDescent="0.2">
      <c r="B81" s="21" t="str">
        <f>IF(C81="","",$E$4&amp;"."&amp;'Data validation'!$J68)</f>
        <v/>
      </c>
      <c r="C81" s="70"/>
      <c r="D81" s="71"/>
      <c r="E81" s="75"/>
    </row>
    <row r="82" spans="2:5" x14ac:dyDescent="0.2">
      <c r="B82" s="21" t="str">
        <f>IF(C82="","",$E$4&amp;"."&amp;'Data validation'!$J69)</f>
        <v/>
      </c>
      <c r="C82" s="70"/>
      <c r="D82" s="71"/>
      <c r="E82" s="75"/>
    </row>
    <row r="83" spans="2:5" x14ac:dyDescent="0.2">
      <c r="B83" s="21" t="str">
        <f>IF(C83="","",$E$4&amp;"."&amp;'Data validation'!$J70)</f>
        <v/>
      </c>
      <c r="C83" s="70"/>
      <c r="D83" s="71"/>
      <c r="E83" s="75"/>
    </row>
    <row r="84" spans="2:5" x14ac:dyDescent="0.2">
      <c r="B84" s="21" t="str">
        <f>IF(C84="","",$E$4&amp;"."&amp;'Data validation'!$J71)</f>
        <v/>
      </c>
      <c r="C84" s="70"/>
      <c r="D84" s="71"/>
      <c r="E84" s="75"/>
    </row>
    <row r="85" spans="2:5" x14ac:dyDescent="0.2">
      <c r="B85" s="21" t="str">
        <f>IF(C85="","",$E$4&amp;"."&amp;'Data validation'!$J72)</f>
        <v/>
      </c>
      <c r="C85" s="70"/>
      <c r="D85" s="71"/>
      <c r="E85" s="75"/>
    </row>
    <row r="86" spans="2:5" x14ac:dyDescent="0.2">
      <c r="B86" s="21" t="str">
        <f>IF(C86="","",$E$4&amp;"."&amp;'Data validation'!$J73)</f>
        <v/>
      </c>
      <c r="C86" s="70"/>
      <c r="D86" s="71"/>
      <c r="E86" s="75"/>
    </row>
    <row r="87" spans="2:5" x14ac:dyDescent="0.2">
      <c r="B87" s="21" t="str">
        <f>IF(C87="","",$E$4&amp;"."&amp;'Data validation'!$J74)</f>
        <v/>
      </c>
      <c r="C87" s="70"/>
      <c r="D87" s="71"/>
      <c r="E87" s="75"/>
    </row>
    <row r="88" spans="2:5" x14ac:dyDescent="0.2">
      <c r="B88" s="21" t="str">
        <f>IF(C88="","",$E$4&amp;"."&amp;'Data validation'!$J75)</f>
        <v/>
      </c>
      <c r="C88" s="70"/>
      <c r="D88" s="71"/>
      <c r="E88" s="75"/>
    </row>
    <row r="89" spans="2:5" x14ac:dyDescent="0.2">
      <c r="B89" s="21" t="str">
        <f>IF(C89="","",$E$4&amp;"."&amp;'Data validation'!$J76)</f>
        <v/>
      </c>
      <c r="C89" s="70"/>
      <c r="D89" s="71"/>
      <c r="E89" s="75"/>
    </row>
    <row r="90" spans="2:5" x14ac:dyDescent="0.2">
      <c r="B90" s="21" t="str">
        <f>IF(C90="","",$E$4&amp;"."&amp;'Data validation'!$J77)</f>
        <v/>
      </c>
      <c r="C90" s="70"/>
      <c r="D90" s="71"/>
      <c r="E90" s="75"/>
    </row>
    <row r="91" spans="2:5" x14ac:dyDescent="0.2">
      <c r="B91" s="21" t="str">
        <f>IF(C91="","",$E$4&amp;"."&amp;'Data validation'!$J78)</f>
        <v/>
      </c>
      <c r="C91" s="70"/>
      <c r="D91" s="71"/>
      <c r="E91" s="75"/>
    </row>
    <row r="92" spans="2:5" x14ac:dyDescent="0.2">
      <c r="B92" s="21" t="str">
        <f>IF(C92="","",$E$4&amp;"."&amp;'Data validation'!$J79)</f>
        <v/>
      </c>
      <c r="C92" s="70"/>
      <c r="D92" s="71"/>
      <c r="E92" s="75"/>
    </row>
    <row r="93" spans="2:5" x14ac:dyDescent="0.2">
      <c r="B93" s="21" t="str">
        <f>IF(C93="","",$E$4&amp;"."&amp;'Data validation'!$J80)</f>
        <v/>
      </c>
      <c r="C93" s="70"/>
      <c r="D93" s="71"/>
      <c r="E93" s="75"/>
    </row>
    <row r="94" spans="2:5" x14ac:dyDescent="0.2">
      <c r="B94" s="21" t="str">
        <f>IF(C94="","",$E$4&amp;"."&amp;'Data validation'!$J81)</f>
        <v/>
      </c>
      <c r="C94" s="70"/>
      <c r="D94" s="71"/>
      <c r="E94" s="75"/>
    </row>
    <row r="95" spans="2:5" x14ac:dyDescent="0.2">
      <c r="B95" s="21" t="str">
        <f>IF(C95="","",$E$4&amp;"."&amp;'Data validation'!$J82)</f>
        <v/>
      </c>
      <c r="C95" s="70"/>
      <c r="D95" s="71"/>
      <c r="E95" s="75"/>
    </row>
    <row r="96" spans="2:5" x14ac:dyDescent="0.2">
      <c r="B96" s="21" t="str">
        <f>IF(C96="","",$E$4&amp;"."&amp;'Data validation'!$J83)</f>
        <v/>
      </c>
      <c r="C96" s="70"/>
      <c r="D96" s="71"/>
      <c r="E96" s="75"/>
    </row>
    <row r="97" spans="2:5" x14ac:dyDescent="0.2">
      <c r="B97" s="21" t="str">
        <f>IF(C97="","",$E$4&amp;"."&amp;'Data validation'!$J84)</f>
        <v/>
      </c>
      <c r="C97" s="70"/>
      <c r="D97" s="71"/>
      <c r="E97" s="75"/>
    </row>
    <row r="98" spans="2:5" x14ac:dyDescent="0.2">
      <c r="B98" s="21" t="str">
        <f>IF(C98="","",$E$4&amp;"."&amp;'Data validation'!$J85)</f>
        <v/>
      </c>
      <c r="C98" s="70"/>
      <c r="D98" s="71"/>
      <c r="E98" s="75"/>
    </row>
    <row r="99" spans="2:5" x14ac:dyDescent="0.2">
      <c r="B99" s="21" t="str">
        <f>IF(C99="","",$E$4&amp;"."&amp;'Data validation'!$J86)</f>
        <v/>
      </c>
      <c r="C99" s="70"/>
      <c r="D99" s="71"/>
      <c r="E99" s="75"/>
    </row>
    <row r="100" spans="2:5" x14ac:dyDescent="0.2">
      <c r="B100" s="21" t="str">
        <f>IF(C100="","",$E$4&amp;"."&amp;'Data validation'!$J87)</f>
        <v/>
      </c>
      <c r="C100" s="70"/>
      <c r="D100" s="71"/>
      <c r="E100" s="75"/>
    </row>
    <row r="101" spans="2:5" x14ac:dyDescent="0.2">
      <c r="B101" s="21" t="str">
        <f>IF(C101="","",$E$4&amp;"."&amp;'Data validation'!$J88)</f>
        <v/>
      </c>
      <c r="C101" s="70"/>
      <c r="D101" s="71"/>
      <c r="E101" s="75"/>
    </row>
    <row r="102" spans="2:5" x14ac:dyDescent="0.2">
      <c r="B102" s="21" t="str">
        <f>IF(C102="","",$E$4&amp;"."&amp;'Data validation'!$J89)</f>
        <v/>
      </c>
      <c r="C102" s="70"/>
      <c r="D102" s="71"/>
      <c r="E102" s="75"/>
    </row>
    <row r="103" spans="2:5" x14ac:dyDescent="0.2">
      <c r="B103" s="21" t="str">
        <f>IF(C103="","",$E$4&amp;"."&amp;'Data validation'!$J90)</f>
        <v/>
      </c>
      <c r="C103" s="70"/>
      <c r="D103" s="71"/>
      <c r="E103" s="75"/>
    </row>
    <row r="104" spans="2:5" x14ac:dyDescent="0.2">
      <c r="B104" s="21" t="str">
        <f>IF(C104="","",$E$4&amp;"."&amp;'Data validation'!$J91)</f>
        <v/>
      </c>
      <c r="C104" s="70"/>
      <c r="D104" s="71"/>
      <c r="E104" s="75"/>
    </row>
    <row r="105" spans="2:5" x14ac:dyDescent="0.2">
      <c r="B105" s="21" t="str">
        <f>IF(C105="","",$E$4&amp;"."&amp;'Data validation'!$J92)</f>
        <v/>
      </c>
      <c r="C105" s="70"/>
      <c r="D105" s="71"/>
      <c r="E105" s="75"/>
    </row>
    <row r="106" spans="2:5" x14ac:dyDescent="0.2">
      <c r="B106" s="21" t="str">
        <f>IF(C106="","",$E$4&amp;"."&amp;'Data validation'!$J93)</f>
        <v/>
      </c>
      <c r="C106" s="70"/>
      <c r="D106" s="71"/>
      <c r="E106" s="75"/>
    </row>
    <row r="107" spans="2:5" x14ac:dyDescent="0.2">
      <c r="B107" s="21" t="str">
        <f>IF(C107="","",$E$4&amp;"."&amp;'Data validation'!$J94)</f>
        <v/>
      </c>
      <c r="C107" s="70"/>
      <c r="D107" s="71"/>
      <c r="E107" s="75"/>
    </row>
    <row r="108" spans="2:5" x14ac:dyDescent="0.2">
      <c r="B108" s="21" t="str">
        <f>IF(C108="","",$E$4&amp;"."&amp;'Data validation'!$J95)</f>
        <v/>
      </c>
      <c r="C108" s="70"/>
      <c r="D108" s="71"/>
      <c r="E108" s="75"/>
    </row>
    <row r="109" spans="2:5" x14ac:dyDescent="0.2">
      <c r="B109" s="21" t="str">
        <f>IF(C109="","",$E$4&amp;"."&amp;'Data validation'!$J96)</f>
        <v/>
      </c>
      <c r="C109" s="70"/>
      <c r="D109" s="71"/>
      <c r="E109" s="75"/>
    </row>
    <row r="110" spans="2:5" x14ac:dyDescent="0.2">
      <c r="B110" s="21" t="str">
        <f>IF(C110="","",$E$4&amp;"."&amp;'Data validation'!$J97)</f>
        <v/>
      </c>
      <c r="C110" s="70"/>
      <c r="D110" s="71"/>
      <c r="E110" s="75"/>
    </row>
    <row r="111" spans="2:5" x14ac:dyDescent="0.2">
      <c r="B111" s="21" t="str">
        <f>IF(C111="","",$E$4&amp;"."&amp;'Data validation'!$J98)</f>
        <v/>
      </c>
      <c r="C111" s="70"/>
      <c r="D111" s="71"/>
      <c r="E111" s="75"/>
    </row>
    <row r="112" spans="2:5" x14ac:dyDescent="0.2">
      <c r="B112" s="21" t="str">
        <f>IF(C112="","",$E$4&amp;"."&amp;'Data validation'!$J99)</f>
        <v/>
      </c>
      <c r="C112" s="70"/>
      <c r="D112" s="71"/>
      <c r="E112" s="75"/>
    </row>
    <row r="113" spans="2:5" x14ac:dyDescent="0.2">
      <c r="B113" s="21" t="str">
        <f>IF(C113="","",$E$4&amp;"."&amp;'Data validation'!$J100)</f>
        <v/>
      </c>
      <c r="C113" s="70"/>
      <c r="D113" s="71"/>
      <c r="E113" s="75"/>
    </row>
    <row r="114" spans="2:5" x14ac:dyDescent="0.2">
      <c r="B114" s="21" t="str">
        <f>IF(C114="","",$E$4&amp;"."&amp;'Data validation'!$J101)</f>
        <v/>
      </c>
      <c r="C114" s="70"/>
      <c r="D114" s="71"/>
      <c r="E114" s="75"/>
    </row>
    <row r="115" spans="2:5" x14ac:dyDescent="0.2">
      <c r="B115" s="21" t="str">
        <f>IF(C115="","",$E$4&amp;"."&amp;'Data validation'!$J102)</f>
        <v/>
      </c>
      <c r="C115" s="70"/>
      <c r="D115" s="71"/>
      <c r="E115" s="75"/>
    </row>
    <row r="116" spans="2:5" ht="15" thickBot="1" x14ac:dyDescent="0.25">
      <c r="B116" s="22" t="str">
        <f>IF(C116="","",$E$4&amp;"."&amp;'Data validation'!$J103)</f>
        <v/>
      </c>
      <c r="C116" s="76"/>
      <c r="D116" s="72"/>
      <c r="E116" s="77"/>
    </row>
    <row r="117" spans="2:5" x14ac:dyDescent="0.2">
      <c r="B117" s="6"/>
      <c r="C117" s="6"/>
      <c r="D117" s="6"/>
      <c r="E117" s="6"/>
    </row>
    <row r="118" spans="2:5" x14ac:dyDescent="0.2">
      <c r="B118" s="45" t="s">
        <v>19</v>
      </c>
      <c r="D118" s="6"/>
      <c r="E118" s="6"/>
    </row>
    <row r="119" spans="2:5" x14ac:dyDescent="0.2">
      <c r="B119" s="12"/>
      <c r="C119" s="6" t="s">
        <v>20</v>
      </c>
      <c r="D119" s="6"/>
      <c r="E119" s="6"/>
    </row>
    <row r="120" spans="2:5" x14ac:dyDescent="0.2">
      <c r="B120" s="44"/>
      <c r="C120" s="6" t="s">
        <v>21</v>
      </c>
    </row>
    <row r="121" spans="2:5" x14ac:dyDescent="0.2">
      <c r="B121" s="13"/>
      <c r="C121" s="6" t="s">
        <v>22</v>
      </c>
    </row>
  </sheetData>
  <sheetProtection algorithmName="SHA-512" hashValue="gymIubWfX1bq/hICHLkLD2jtGwLQeCTn7eugfB5GG24zKg24OQfTN++ETm6U/9hWGlWWDZ2G/AA5cz+bHHgK1A==" saltValue="d/m23SA0ILjweFvCAL0Yhw==" spinCount="100000" sheet="1" objects="1" scenarios="1"/>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82"/>
  <sheetViews>
    <sheetView zoomScale="90" zoomScaleNormal="90" workbookViewId="0"/>
  </sheetViews>
  <sheetFormatPr defaultColWidth="9" defaultRowHeight="14.25" x14ac:dyDescent="0.2"/>
  <cols>
    <col min="1" max="1" width="0.75" style="1" customWidth="1"/>
    <col min="2" max="2" width="19" style="1" customWidth="1"/>
    <col min="3" max="3" width="65.625" style="1" customWidth="1"/>
    <col min="4" max="4" width="60.625" style="1" customWidth="1"/>
    <col min="5" max="5" width="3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40</v>
      </c>
      <c r="E3" s="20" t="str">
        <f>'RP1'!$J$3</f>
        <v>Wessex Water</v>
      </c>
    </row>
    <row r="4" spans="2:5" ht="15" x14ac:dyDescent="0.2">
      <c r="E4" s="20" t="str">
        <f>'RP1'!$J$4</f>
        <v>WSX</v>
      </c>
    </row>
    <row r="5" spans="2:5" ht="19.5" x14ac:dyDescent="0.2">
      <c r="B5" s="2" t="s">
        <v>41</v>
      </c>
    </row>
    <row r="6" spans="2:5" ht="15" thickBot="1" x14ac:dyDescent="0.25"/>
    <row r="7" spans="2:5" ht="15" thickTop="1" x14ac:dyDescent="0.2">
      <c r="B7" s="86" t="s">
        <v>42</v>
      </c>
      <c r="C7" s="87"/>
      <c r="D7" s="87"/>
      <c r="E7" s="88"/>
    </row>
    <row r="8" spans="2:5" x14ac:dyDescent="0.2">
      <c r="B8" s="89"/>
      <c r="C8" s="90"/>
      <c r="D8" s="90"/>
      <c r="E8" s="91"/>
    </row>
    <row r="9" spans="2:5" x14ac:dyDescent="0.2">
      <c r="B9" s="89"/>
      <c r="C9" s="90"/>
      <c r="D9" s="90"/>
      <c r="E9" s="91"/>
    </row>
    <row r="10" spans="2:5" x14ac:dyDescent="0.2">
      <c r="B10" s="89"/>
      <c r="C10" s="90"/>
      <c r="D10" s="90"/>
      <c r="E10" s="91"/>
    </row>
    <row r="11" spans="2:5" x14ac:dyDescent="0.2">
      <c r="B11" s="89"/>
      <c r="C11" s="90"/>
      <c r="D11" s="90"/>
      <c r="E11" s="91"/>
    </row>
    <row r="12" spans="2:5" x14ac:dyDescent="0.2">
      <c r="B12" s="89"/>
      <c r="C12" s="90"/>
      <c r="D12" s="90"/>
      <c r="E12" s="91"/>
    </row>
    <row r="13" spans="2:5" x14ac:dyDescent="0.2">
      <c r="B13" s="89"/>
      <c r="C13" s="90"/>
      <c r="D13" s="90"/>
      <c r="E13" s="91"/>
    </row>
    <row r="14" spans="2:5" ht="15" thickBot="1" x14ac:dyDescent="0.25">
      <c r="B14" s="92"/>
      <c r="C14" s="93"/>
      <c r="D14" s="93"/>
      <c r="E14" s="94"/>
    </row>
    <row r="15" spans="2:5" ht="15.75" thickTop="1" thickBot="1" x14ac:dyDescent="0.25"/>
    <row r="16" spans="2:5" ht="15" thickBot="1" x14ac:dyDescent="0.25">
      <c r="B16" s="31" t="s">
        <v>43</v>
      </c>
      <c r="C16" s="41" t="s">
        <v>44</v>
      </c>
      <c r="D16" s="63" t="s">
        <v>45</v>
      </c>
      <c r="E16" s="42" t="s">
        <v>46</v>
      </c>
    </row>
    <row r="17" spans="2:5" ht="38.25" x14ac:dyDescent="0.2">
      <c r="B17" s="38" t="s">
        <v>47</v>
      </c>
      <c r="C17" s="39" t="s">
        <v>48</v>
      </c>
      <c r="D17" s="73"/>
      <c r="E17" s="40" t="s">
        <v>49</v>
      </c>
    </row>
    <row r="18" spans="2:5" x14ac:dyDescent="0.2">
      <c r="B18" s="7" t="s">
        <v>50</v>
      </c>
      <c r="C18" s="8" t="s">
        <v>51</v>
      </c>
      <c r="D18" s="74"/>
      <c r="E18" s="9" t="s">
        <v>52</v>
      </c>
    </row>
    <row r="19" spans="2:5" x14ac:dyDescent="0.2">
      <c r="B19" s="7" t="s">
        <v>53</v>
      </c>
      <c r="C19" s="8" t="s">
        <v>54</v>
      </c>
      <c r="D19" s="74"/>
      <c r="E19" s="9" t="s">
        <v>55</v>
      </c>
    </row>
    <row r="20" spans="2:5" x14ac:dyDescent="0.2">
      <c r="B20" s="7" t="s">
        <v>56</v>
      </c>
      <c r="C20" s="8" t="s">
        <v>57</v>
      </c>
      <c r="D20" s="74"/>
      <c r="E20" s="9" t="s">
        <v>55</v>
      </c>
    </row>
    <row r="21" spans="2:5" x14ac:dyDescent="0.2">
      <c r="B21" s="10" t="s">
        <v>58</v>
      </c>
      <c r="C21" s="8" t="s">
        <v>59</v>
      </c>
      <c r="D21" s="74"/>
      <c r="E21" s="9" t="s">
        <v>60</v>
      </c>
    </row>
    <row r="22" spans="2:5" x14ac:dyDescent="0.2">
      <c r="B22" s="7" t="s">
        <v>61</v>
      </c>
      <c r="C22" s="8" t="s">
        <v>62</v>
      </c>
      <c r="D22" s="74"/>
      <c r="E22" s="9" t="s">
        <v>52</v>
      </c>
    </row>
    <row r="23" spans="2:5" x14ac:dyDescent="0.2">
      <c r="B23" s="7" t="s">
        <v>63</v>
      </c>
      <c r="C23" s="8" t="s">
        <v>64</v>
      </c>
      <c r="D23" s="74"/>
      <c r="E23" s="9" t="s">
        <v>65</v>
      </c>
    </row>
    <row r="24" spans="2:5" x14ac:dyDescent="0.2">
      <c r="B24" s="7" t="s">
        <v>66</v>
      </c>
      <c r="C24" s="8" t="s">
        <v>67</v>
      </c>
      <c r="D24" s="74"/>
      <c r="E24" s="9" t="s">
        <v>68</v>
      </c>
    </row>
    <row r="25" spans="2:5" ht="25.5" customHeight="1" x14ac:dyDescent="0.2">
      <c r="B25" s="7" t="s">
        <v>69</v>
      </c>
      <c r="C25" s="8" t="s">
        <v>70</v>
      </c>
      <c r="D25" s="74" t="s">
        <v>71</v>
      </c>
      <c r="E25" s="9" t="s">
        <v>52</v>
      </c>
    </row>
    <row r="26" spans="2:5" ht="63.75" x14ac:dyDescent="0.2">
      <c r="B26" s="78" t="s">
        <v>72</v>
      </c>
      <c r="C26" s="79" t="s">
        <v>73</v>
      </c>
      <c r="D26" s="80" t="s">
        <v>74</v>
      </c>
      <c r="E26" s="81" t="s">
        <v>52</v>
      </c>
    </row>
    <row r="27" spans="2:5" ht="51" x14ac:dyDescent="0.2">
      <c r="B27" s="78" t="s">
        <v>75</v>
      </c>
      <c r="C27" s="79" t="s">
        <v>76</v>
      </c>
      <c r="D27" s="80" t="s">
        <v>77</v>
      </c>
      <c r="E27" s="81" t="s">
        <v>78</v>
      </c>
    </row>
    <row r="28" spans="2:5" ht="25.5" x14ac:dyDescent="0.2">
      <c r="B28" s="57" t="s">
        <v>323</v>
      </c>
      <c r="C28" s="58" t="s">
        <v>486</v>
      </c>
      <c r="D28" s="60" t="s">
        <v>488</v>
      </c>
      <c r="E28" s="59"/>
    </row>
    <row r="29" spans="2:5" ht="25.5" x14ac:dyDescent="0.2">
      <c r="B29" s="57" t="s">
        <v>324</v>
      </c>
      <c r="C29" s="58" t="s">
        <v>487</v>
      </c>
      <c r="D29" s="60" t="s">
        <v>488</v>
      </c>
      <c r="E29" s="59"/>
    </row>
    <row r="30" spans="2:5" ht="63.75" x14ac:dyDescent="0.2">
      <c r="B30" s="57" t="s">
        <v>401</v>
      </c>
      <c r="C30" s="58" t="s">
        <v>402</v>
      </c>
      <c r="D30" s="60" t="s">
        <v>403</v>
      </c>
      <c r="E30" s="59"/>
    </row>
    <row r="31" spans="2:5" ht="25.5" x14ac:dyDescent="0.2">
      <c r="B31" s="57" t="s">
        <v>330</v>
      </c>
      <c r="C31" s="58" t="s">
        <v>489</v>
      </c>
      <c r="D31" s="60" t="s">
        <v>397</v>
      </c>
      <c r="E31" s="59"/>
    </row>
    <row r="32" spans="2:5" ht="102" x14ac:dyDescent="0.2">
      <c r="B32" s="57" t="s">
        <v>394</v>
      </c>
      <c r="C32" s="58" t="s">
        <v>395</v>
      </c>
      <c r="D32" s="60" t="s">
        <v>396</v>
      </c>
      <c r="E32" s="59"/>
    </row>
    <row r="33" spans="2:5" x14ac:dyDescent="0.2">
      <c r="B33" s="57" t="s">
        <v>575</v>
      </c>
      <c r="C33" s="58" t="s">
        <v>577</v>
      </c>
      <c r="D33" s="60" t="s">
        <v>578</v>
      </c>
      <c r="E33" s="59"/>
    </row>
    <row r="34" spans="2:5" x14ac:dyDescent="0.2">
      <c r="B34" s="57" t="s">
        <v>576</v>
      </c>
      <c r="C34" s="58" t="s">
        <v>580</v>
      </c>
      <c r="D34" s="60" t="s">
        <v>579</v>
      </c>
      <c r="E34" s="59"/>
    </row>
    <row r="35" spans="2:5" x14ac:dyDescent="0.2">
      <c r="B35" s="61"/>
      <c r="C35" s="50"/>
      <c r="D35" s="60"/>
      <c r="E35" s="51"/>
    </row>
    <row r="36" spans="2:5" x14ac:dyDescent="0.2">
      <c r="B36" s="61"/>
      <c r="C36" s="50"/>
      <c r="D36" s="60"/>
      <c r="E36" s="51"/>
    </row>
    <row r="37" spans="2:5" x14ac:dyDescent="0.2">
      <c r="B37" s="61"/>
      <c r="C37" s="50"/>
      <c r="D37" s="60"/>
      <c r="E37" s="51"/>
    </row>
    <row r="38" spans="2:5" x14ac:dyDescent="0.2">
      <c r="B38" s="61"/>
      <c r="C38" s="50"/>
      <c r="D38" s="60"/>
      <c r="E38" s="51"/>
    </row>
    <row r="39" spans="2:5" x14ac:dyDescent="0.2">
      <c r="B39" s="61"/>
      <c r="C39" s="50"/>
      <c r="D39" s="60"/>
      <c r="E39" s="51"/>
    </row>
    <row r="40" spans="2:5" x14ac:dyDescent="0.2">
      <c r="B40" s="61"/>
      <c r="C40" s="50"/>
      <c r="D40" s="60"/>
      <c r="E40" s="51"/>
    </row>
    <row r="41" spans="2:5" x14ac:dyDescent="0.2">
      <c r="B41" s="61"/>
      <c r="C41" s="50"/>
      <c r="D41" s="60"/>
      <c r="E41" s="51"/>
    </row>
    <row r="42" spans="2:5" x14ac:dyDescent="0.2">
      <c r="B42" s="61"/>
      <c r="C42" s="50"/>
      <c r="D42" s="60"/>
      <c r="E42" s="51"/>
    </row>
    <row r="43" spans="2:5" x14ac:dyDescent="0.2">
      <c r="B43" s="61"/>
      <c r="C43" s="50"/>
      <c r="D43" s="60"/>
      <c r="E43" s="51"/>
    </row>
    <row r="44" spans="2:5" x14ac:dyDescent="0.2">
      <c r="B44" s="61"/>
      <c r="C44" s="50"/>
      <c r="D44" s="60"/>
      <c r="E44" s="51"/>
    </row>
    <row r="45" spans="2:5" x14ac:dyDescent="0.2">
      <c r="B45" s="61"/>
      <c r="C45" s="50"/>
      <c r="D45" s="60"/>
      <c r="E45" s="51"/>
    </row>
    <row r="46" spans="2:5" x14ac:dyDescent="0.2">
      <c r="B46" s="61"/>
      <c r="C46" s="50"/>
      <c r="D46" s="60"/>
      <c r="E46" s="51"/>
    </row>
    <row r="47" spans="2:5" x14ac:dyDescent="0.2">
      <c r="B47" s="61"/>
      <c r="C47" s="50"/>
      <c r="D47" s="60"/>
      <c r="E47" s="51"/>
    </row>
    <row r="48" spans="2:5" x14ac:dyDescent="0.2">
      <c r="B48" s="61"/>
      <c r="C48" s="50"/>
      <c r="D48" s="60"/>
      <c r="E48" s="51"/>
    </row>
    <row r="49" spans="2:5" x14ac:dyDescent="0.2">
      <c r="B49" s="61"/>
      <c r="C49" s="50"/>
      <c r="D49" s="60"/>
      <c r="E49" s="51"/>
    </row>
    <row r="50" spans="2:5" x14ac:dyDescent="0.2">
      <c r="B50" s="61"/>
      <c r="C50" s="50"/>
      <c r="D50" s="60"/>
      <c r="E50" s="51"/>
    </row>
    <row r="51" spans="2:5" x14ac:dyDescent="0.2">
      <c r="B51" s="61"/>
      <c r="C51" s="50"/>
      <c r="D51" s="60"/>
      <c r="E51" s="51"/>
    </row>
    <row r="52" spans="2:5" x14ac:dyDescent="0.2">
      <c r="B52" s="61"/>
      <c r="C52" s="50"/>
      <c r="D52" s="60"/>
      <c r="E52" s="51"/>
    </row>
    <row r="53" spans="2:5" x14ac:dyDescent="0.2">
      <c r="B53" s="61"/>
      <c r="C53" s="50"/>
      <c r="D53" s="60"/>
      <c r="E53" s="51"/>
    </row>
    <row r="54" spans="2:5" x14ac:dyDescent="0.2">
      <c r="B54" s="61"/>
      <c r="C54" s="50"/>
      <c r="D54" s="60"/>
      <c r="E54" s="51"/>
    </row>
    <row r="55" spans="2:5" x14ac:dyDescent="0.2">
      <c r="B55" s="61"/>
      <c r="C55" s="50"/>
      <c r="D55" s="60"/>
      <c r="E55" s="51"/>
    </row>
    <row r="56" spans="2:5" x14ac:dyDescent="0.2">
      <c r="B56" s="61"/>
      <c r="C56" s="50"/>
      <c r="D56" s="60"/>
      <c r="E56" s="51"/>
    </row>
    <row r="57" spans="2:5" x14ac:dyDescent="0.2">
      <c r="B57" s="61"/>
      <c r="C57" s="50"/>
      <c r="D57" s="60"/>
      <c r="E57" s="51"/>
    </row>
    <row r="58" spans="2:5" x14ac:dyDescent="0.2">
      <c r="B58" s="61"/>
      <c r="C58" s="50"/>
      <c r="D58" s="60"/>
      <c r="E58" s="51"/>
    </row>
    <row r="59" spans="2:5" x14ac:dyDescent="0.2">
      <c r="B59" s="61"/>
      <c r="C59" s="50"/>
      <c r="D59" s="60"/>
      <c r="E59" s="51"/>
    </row>
    <row r="60" spans="2:5" x14ac:dyDescent="0.2">
      <c r="B60" s="61"/>
      <c r="C60" s="50"/>
      <c r="D60" s="60"/>
      <c r="E60" s="51"/>
    </row>
    <row r="61" spans="2:5" x14ac:dyDescent="0.2">
      <c r="B61" s="61"/>
      <c r="C61" s="50"/>
      <c r="D61" s="60"/>
      <c r="E61" s="51"/>
    </row>
    <row r="62" spans="2:5" x14ac:dyDescent="0.2">
      <c r="B62" s="61"/>
      <c r="C62" s="50"/>
      <c r="D62" s="60"/>
      <c r="E62" s="51"/>
    </row>
    <row r="63" spans="2:5" x14ac:dyDescent="0.2">
      <c r="B63" s="61"/>
      <c r="C63" s="50"/>
      <c r="D63" s="60"/>
      <c r="E63" s="51"/>
    </row>
    <row r="64" spans="2:5" x14ac:dyDescent="0.2">
      <c r="B64" s="61"/>
      <c r="C64" s="50"/>
      <c r="D64" s="60"/>
      <c r="E64" s="51"/>
    </row>
    <row r="65" spans="2:5" x14ac:dyDescent="0.2">
      <c r="B65" s="61"/>
      <c r="C65" s="50"/>
      <c r="D65" s="60"/>
      <c r="E65" s="51"/>
    </row>
    <row r="66" spans="2:5" x14ac:dyDescent="0.2">
      <c r="B66" s="61"/>
      <c r="C66" s="50"/>
      <c r="D66" s="60"/>
      <c r="E66" s="51"/>
    </row>
    <row r="67" spans="2:5" x14ac:dyDescent="0.2">
      <c r="B67" s="61"/>
      <c r="C67" s="50"/>
      <c r="D67" s="60"/>
      <c r="E67" s="51"/>
    </row>
    <row r="68" spans="2:5" x14ac:dyDescent="0.2">
      <c r="B68" s="61"/>
      <c r="C68" s="50"/>
      <c r="D68" s="60"/>
      <c r="E68" s="51"/>
    </row>
    <row r="69" spans="2:5" x14ac:dyDescent="0.2">
      <c r="B69" s="61"/>
      <c r="C69" s="50"/>
      <c r="D69" s="60"/>
      <c r="E69" s="51"/>
    </row>
    <row r="70" spans="2:5" x14ac:dyDescent="0.2">
      <c r="B70" s="61"/>
      <c r="C70" s="50"/>
      <c r="D70" s="60"/>
      <c r="E70" s="51"/>
    </row>
    <row r="71" spans="2:5" x14ac:dyDescent="0.2">
      <c r="B71" s="61"/>
      <c r="C71" s="50"/>
      <c r="D71" s="60"/>
      <c r="E71" s="51"/>
    </row>
    <row r="72" spans="2:5" x14ac:dyDescent="0.2">
      <c r="B72" s="61"/>
      <c r="C72" s="50"/>
      <c r="D72" s="60"/>
      <c r="E72" s="51"/>
    </row>
    <row r="73" spans="2:5" x14ac:dyDescent="0.2">
      <c r="B73" s="61"/>
      <c r="C73" s="50"/>
      <c r="D73" s="60"/>
      <c r="E73" s="51"/>
    </row>
    <row r="74" spans="2:5" x14ac:dyDescent="0.2">
      <c r="B74" s="61"/>
      <c r="C74" s="50"/>
      <c r="D74" s="60"/>
      <c r="E74" s="51"/>
    </row>
    <row r="75" spans="2:5" x14ac:dyDescent="0.2">
      <c r="B75" s="61"/>
      <c r="C75" s="50"/>
      <c r="D75" s="60"/>
      <c r="E75" s="51"/>
    </row>
    <row r="76" spans="2:5" x14ac:dyDescent="0.2">
      <c r="B76" s="61"/>
      <c r="C76" s="50"/>
      <c r="D76" s="60"/>
      <c r="E76" s="51"/>
    </row>
    <row r="77" spans="2:5" ht="15" thickBot="1" x14ac:dyDescent="0.25">
      <c r="B77" s="62"/>
      <c r="C77" s="52"/>
      <c r="D77" s="66"/>
      <c r="E77" s="53"/>
    </row>
    <row r="79" spans="2:5" x14ac:dyDescent="0.2">
      <c r="B79" s="45" t="s">
        <v>19</v>
      </c>
    </row>
    <row r="80" spans="2:5" x14ac:dyDescent="0.2">
      <c r="B80" s="12"/>
      <c r="C80" s="6" t="s">
        <v>20</v>
      </c>
    </row>
    <row r="81" spans="2:3" x14ac:dyDescent="0.2">
      <c r="B81" s="44"/>
      <c r="C81" s="6" t="s">
        <v>21</v>
      </c>
    </row>
    <row r="82" spans="2:3" x14ac:dyDescent="0.2">
      <c r="B82" s="13"/>
      <c r="C82" s="6" t="s">
        <v>22</v>
      </c>
    </row>
  </sheetData>
  <sheetProtection algorithmName="SHA-512" hashValue="LpleCG3lEzSHssvoEsG2GyWYwb0UPNTclH5BkSlZZkujc/iw01YV+kX73TsRCpCQHkp/QQPezO6XGTE4Hgdv1Q==" saltValue="DRR5UXGelmclPxmM9NhCxA==" spinCount="100000" sheet="1" objects="1" scenarios="1"/>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J103"/>
  <sheetViews>
    <sheetView workbookViewId="0">
      <selection activeCell="S13" sqref="S13"/>
    </sheetView>
  </sheetViews>
  <sheetFormatPr defaultRowHeight="14.25" x14ac:dyDescent="0.2"/>
  <cols>
    <col min="2" max="2" width="41.25" bestFit="1" customWidth="1"/>
  </cols>
  <sheetData>
    <row r="3" spans="2:10" ht="15" x14ac:dyDescent="0.25">
      <c r="B3" s="11" t="s">
        <v>79</v>
      </c>
      <c r="C3" s="11" t="s">
        <v>80</v>
      </c>
      <c r="E3" s="11" t="s">
        <v>81</v>
      </c>
      <c r="G3" s="11" t="s">
        <v>82</v>
      </c>
      <c r="J3" s="11" t="s">
        <v>83</v>
      </c>
    </row>
    <row r="4" spans="2:10" x14ac:dyDescent="0.2">
      <c r="B4" t="s">
        <v>2</v>
      </c>
      <c r="C4" t="s">
        <v>84</v>
      </c>
      <c r="E4" t="s">
        <v>85</v>
      </c>
      <c r="G4" t="s">
        <v>86</v>
      </c>
      <c r="J4" t="s">
        <v>87</v>
      </c>
    </row>
    <row r="5" spans="2:10" x14ac:dyDescent="0.2">
      <c r="B5" t="s">
        <v>88</v>
      </c>
      <c r="C5" t="s">
        <v>89</v>
      </c>
      <c r="E5" t="s">
        <v>90</v>
      </c>
      <c r="G5" t="s">
        <v>91</v>
      </c>
      <c r="J5" t="s">
        <v>92</v>
      </c>
    </row>
    <row r="6" spans="2:10" x14ac:dyDescent="0.2">
      <c r="B6" t="s">
        <v>93</v>
      </c>
      <c r="C6" t="s">
        <v>94</v>
      </c>
      <c r="E6" t="s">
        <v>95</v>
      </c>
      <c r="G6" t="s">
        <v>96</v>
      </c>
      <c r="J6" t="s">
        <v>97</v>
      </c>
    </row>
    <row r="7" spans="2:10" x14ac:dyDescent="0.2">
      <c r="B7" t="s">
        <v>98</v>
      </c>
      <c r="C7" t="s">
        <v>99</v>
      </c>
      <c r="E7" t="s">
        <v>100</v>
      </c>
      <c r="G7" t="s">
        <v>101</v>
      </c>
      <c r="J7" t="s">
        <v>102</v>
      </c>
    </row>
    <row r="8" spans="2:10" x14ac:dyDescent="0.2">
      <c r="B8" t="s">
        <v>103</v>
      </c>
      <c r="C8" t="s">
        <v>104</v>
      </c>
      <c r="E8" t="s">
        <v>105</v>
      </c>
      <c r="G8" t="s">
        <v>62</v>
      </c>
      <c r="J8" t="s">
        <v>106</v>
      </c>
    </row>
    <row r="9" spans="2:10" x14ac:dyDescent="0.2">
      <c r="B9" t="s">
        <v>107</v>
      </c>
      <c r="C9" t="s">
        <v>108</v>
      </c>
      <c r="E9" t="s">
        <v>109</v>
      </c>
      <c r="G9" t="s">
        <v>110</v>
      </c>
      <c r="J9" t="s">
        <v>111</v>
      </c>
    </row>
    <row r="10" spans="2:10" x14ac:dyDescent="0.2">
      <c r="B10" t="s">
        <v>112</v>
      </c>
      <c r="C10" t="s">
        <v>113</v>
      </c>
      <c r="E10" t="s">
        <v>114</v>
      </c>
      <c r="G10" t="s">
        <v>115</v>
      </c>
      <c r="J10" t="s">
        <v>116</v>
      </c>
    </row>
    <row r="11" spans="2:10" x14ac:dyDescent="0.2">
      <c r="B11" t="s">
        <v>117</v>
      </c>
      <c r="C11" t="s">
        <v>118</v>
      </c>
      <c r="E11" t="s">
        <v>119</v>
      </c>
      <c r="J11" t="s">
        <v>120</v>
      </c>
    </row>
    <row r="12" spans="2:10" x14ac:dyDescent="0.2">
      <c r="B12" t="s">
        <v>121</v>
      </c>
      <c r="C12" t="s">
        <v>122</v>
      </c>
      <c r="E12" t="s">
        <v>123</v>
      </c>
      <c r="G12" s="18"/>
      <c r="J12" t="s">
        <v>124</v>
      </c>
    </row>
    <row r="13" spans="2:10" x14ac:dyDescent="0.2">
      <c r="B13" t="s">
        <v>125</v>
      </c>
      <c r="C13" t="s">
        <v>126</v>
      </c>
      <c r="E13" t="s">
        <v>127</v>
      </c>
      <c r="G13" s="19"/>
      <c r="J13" t="s">
        <v>128</v>
      </c>
    </row>
    <row r="14" spans="2:10" x14ac:dyDescent="0.2">
      <c r="B14" t="s">
        <v>129</v>
      </c>
      <c r="C14" t="s">
        <v>130</v>
      </c>
      <c r="E14" t="s">
        <v>131</v>
      </c>
      <c r="G14" s="18"/>
      <c r="J14" t="s">
        <v>132</v>
      </c>
    </row>
    <row r="15" spans="2:10" x14ac:dyDescent="0.2">
      <c r="B15" t="s">
        <v>133</v>
      </c>
      <c r="C15" t="s">
        <v>134</v>
      </c>
      <c r="E15" t="s">
        <v>135</v>
      </c>
      <c r="J15" t="s">
        <v>136</v>
      </c>
    </row>
    <row r="16" spans="2:10" x14ac:dyDescent="0.2">
      <c r="B16" t="s">
        <v>137</v>
      </c>
      <c r="C16" t="s">
        <v>138</v>
      </c>
      <c r="E16" t="s">
        <v>139</v>
      </c>
      <c r="J16" t="s">
        <v>140</v>
      </c>
    </row>
    <row r="17" spans="2:10" x14ac:dyDescent="0.2">
      <c r="B17" t="s">
        <v>141</v>
      </c>
      <c r="C17" t="s">
        <v>142</v>
      </c>
      <c r="E17" t="s">
        <v>143</v>
      </c>
      <c r="J17" t="s">
        <v>144</v>
      </c>
    </row>
    <row r="18" spans="2:10" x14ac:dyDescent="0.2">
      <c r="B18" t="s">
        <v>60</v>
      </c>
      <c r="C18" t="s">
        <v>145</v>
      </c>
      <c r="E18" t="s">
        <v>146</v>
      </c>
      <c r="J18" t="s">
        <v>147</v>
      </c>
    </row>
    <row r="19" spans="2:10" x14ac:dyDescent="0.2">
      <c r="B19" t="s">
        <v>148</v>
      </c>
      <c r="C19" t="s">
        <v>149</v>
      </c>
      <c r="E19" t="s">
        <v>150</v>
      </c>
      <c r="J19" t="s">
        <v>151</v>
      </c>
    </row>
    <row r="20" spans="2:10" x14ac:dyDescent="0.2">
      <c r="B20" t="s">
        <v>152</v>
      </c>
      <c r="C20" t="s">
        <v>153</v>
      </c>
      <c r="E20" t="s">
        <v>154</v>
      </c>
      <c r="J20" t="s">
        <v>155</v>
      </c>
    </row>
    <row r="21" spans="2:10" x14ac:dyDescent="0.2">
      <c r="B21" t="s">
        <v>68</v>
      </c>
      <c r="C21" t="s">
        <v>156</v>
      </c>
      <c r="E21" t="s">
        <v>157</v>
      </c>
      <c r="J21" t="s">
        <v>158</v>
      </c>
    </row>
    <row r="22" spans="2:10" x14ac:dyDescent="0.2">
      <c r="E22" t="s">
        <v>159</v>
      </c>
      <c r="J22" t="s">
        <v>160</v>
      </c>
    </row>
    <row r="23" spans="2:10" x14ac:dyDescent="0.2">
      <c r="E23" t="s">
        <v>161</v>
      </c>
      <c r="J23" t="s">
        <v>162</v>
      </c>
    </row>
    <row r="24" spans="2:10" x14ac:dyDescent="0.2">
      <c r="E24" t="s">
        <v>163</v>
      </c>
      <c r="J24" t="s">
        <v>164</v>
      </c>
    </row>
    <row r="25" spans="2:10" x14ac:dyDescent="0.2">
      <c r="E25" t="s">
        <v>165</v>
      </c>
      <c r="J25" t="s">
        <v>166</v>
      </c>
    </row>
    <row r="26" spans="2:10" x14ac:dyDescent="0.2">
      <c r="E26" t="s">
        <v>167</v>
      </c>
      <c r="J26" t="s">
        <v>168</v>
      </c>
    </row>
    <row r="27" spans="2:10" x14ac:dyDescent="0.2">
      <c r="E27" t="s">
        <v>169</v>
      </c>
      <c r="J27" t="s">
        <v>170</v>
      </c>
    </row>
    <row r="28" spans="2:10" x14ac:dyDescent="0.2">
      <c r="E28" t="s">
        <v>171</v>
      </c>
      <c r="J28" t="s">
        <v>172</v>
      </c>
    </row>
    <row r="29" spans="2:10" x14ac:dyDescent="0.2">
      <c r="E29" t="s">
        <v>173</v>
      </c>
      <c r="J29" t="s">
        <v>174</v>
      </c>
    </row>
    <row r="30" spans="2:10" x14ac:dyDescent="0.2">
      <c r="E30" t="s">
        <v>175</v>
      </c>
      <c r="J30" t="s">
        <v>176</v>
      </c>
    </row>
    <row r="31" spans="2:10" x14ac:dyDescent="0.2">
      <c r="E31" t="s">
        <v>177</v>
      </c>
      <c r="J31" t="s">
        <v>178</v>
      </c>
    </row>
    <row r="32" spans="2:10" x14ac:dyDescent="0.2">
      <c r="E32" t="s">
        <v>179</v>
      </c>
      <c r="J32" t="s">
        <v>180</v>
      </c>
    </row>
    <row r="33" spans="5:10" x14ac:dyDescent="0.2">
      <c r="E33" t="s">
        <v>181</v>
      </c>
      <c r="J33" t="s">
        <v>182</v>
      </c>
    </row>
    <row r="34" spans="5:10" x14ac:dyDescent="0.2">
      <c r="E34" t="s">
        <v>183</v>
      </c>
      <c r="J34" t="s">
        <v>184</v>
      </c>
    </row>
    <row r="35" spans="5:10" x14ac:dyDescent="0.2">
      <c r="E35" t="s">
        <v>185</v>
      </c>
      <c r="J35" t="s">
        <v>186</v>
      </c>
    </row>
    <row r="36" spans="5:10" x14ac:dyDescent="0.2">
      <c r="E36" t="s">
        <v>187</v>
      </c>
      <c r="J36" t="s">
        <v>188</v>
      </c>
    </row>
    <row r="37" spans="5:10" x14ac:dyDescent="0.2">
      <c r="E37" t="s">
        <v>189</v>
      </c>
      <c r="J37" t="s">
        <v>190</v>
      </c>
    </row>
    <row r="38" spans="5:10" x14ac:dyDescent="0.2">
      <c r="E38" t="s">
        <v>191</v>
      </c>
      <c r="J38" t="s">
        <v>192</v>
      </c>
    </row>
    <row r="39" spans="5:10" x14ac:dyDescent="0.2">
      <c r="E39" t="s">
        <v>193</v>
      </c>
      <c r="J39" t="s">
        <v>194</v>
      </c>
    </row>
    <row r="40" spans="5:10" x14ac:dyDescent="0.2">
      <c r="E40" t="s">
        <v>195</v>
      </c>
      <c r="J40" t="s">
        <v>196</v>
      </c>
    </row>
    <row r="41" spans="5:10" x14ac:dyDescent="0.2">
      <c r="E41" t="s">
        <v>197</v>
      </c>
      <c r="J41" t="s">
        <v>198</v>
      </c>
    </row>
    <row r="42" spans="5:10" x14ac:dyDescent="0.2">
      <c r="E42" t="s">
        <v>199</v>
      </c>
      <c r="J42" t="s">
        <v>200</v>
      </c>
    </row>
    <row r="43" spans="5:10" x14ac:dyDescent="0.2">
      <c r="E43" t="s">
        <v>201</v>
      </c>
      <c r="J43" t="s">
        <v>202</v>
      </c>
    </row>
    <row r="44" spans="5:10" x14ac:dyDescent="0.2">
      <c r="E44" t="s">
        <v>203</v>
      </c>
      <c r="J44" t="s">
        <v>204</v>
      </c>
    </row>
    <row r="45" spans="5:10" x14ac:dyDescent="0.2">
      <c r="E45" t="s">
        <v>205</v>
      </c>
      <c r="J45" t="s">
        <v>206</v>
      </c>
    </row>
    <row r="46" spans="5:10" x14ac:dyDescent="0.2">
      <c r="E46" t="s">
        <v>207</v>
      </c>
      <c r="J46" t="s">
        <v>208</v>
      </c>
    </row>
    <row r="47" spans="5:10" x14ac:dyDescent="0.2">
      <c r="E47" t="s">
        <v>209</v>
      </c>
      <c r="J47" t="s">
        <v>210</v>
      </c>
    </row>
    <row r="48" spans="5:10" x14ac:dyDescent="0.2">
      <c r="E48" t="s">
        <v>211</v>
      </c>
      <c r="J48" t="s">
        <v>212</v>
      </c>
    </row>
    <row r="49" spans="5:10" x14ac:dyDescent="0.2">
      <c r="E49" t="s">
        <v>213</v>
      </c>
      <c r="J49" t="s">
        <v>214</v>
      </c>
    </row>
    <row r="50" spans="5:10" x14ac:dyDescent="0.2">
      <c r="E50" t="s">
        <v>215</v>
      </c>
      <c r="J50" t="s">
        <v>216</v>
      </c>
    </row>
    <row r="51" spans="5:10" x14ac:dyDescent="0.2">
      <c r="E51" t="s">
        <v>217</v>
      </c>
      <c r="J51" t="s">
        <v>218</v>
      </c>
    </row>
    <row r="52" spans="5:10" x14ac:dyDescent="0.2">
      <c r="E52" t="s">
        <v>219</v>
      </c>
      <c r="J52" t="s">
        <v>220</v>
      </c>
    </row>
    <row r="53" spans="5:10" x14ac:dyDescent="0.2">
      <c r="E53" t="s">
        <v>221</v>
      </c>
      <c r="J53" t="s">
        <v>222</v>
      </c>
    </row>
    <row r="54" spans="5:10" x14ac:dyDescent="0.2">
      <c r="E54" t="s">
        <v>223</v>
      </c>
      <c r="J54" t="s">
        <v>224</v>
      </c>
    </row>
    <row r="55" spans="5:10" x14ac:dyDescent="0.2">
      <c r="E55" t="s">
        <v>225</v>
      </c>
      <c r="J55" t="s">
        <v>226</v>
      </c>
    </row>
    <row r="56" spans="5:10" x14ac:dyDescent="0.2">
      <c r="E56" t="s">
        <v>227</v>
      </c>
      <c r="J56" t="s">
        <v>228</v>
      </c>
    </row>
    <row r="57" spans="5:10" x14ac:dyDescent="0.2">
      <c r="E57" t="s">
        <v>229</v>
      </c>
      <c r="J57" t="s">
        <v>230</v>
      </c>
    </row>
    <row r="58" spans="5:10" x14ac:dyDescent="0.2">
      <c r="E58" t="s">
        <v>231</v>
      </c>
      <c r="J58" t="s">
        <v>232</v>
      </c>
    </row>
    <row r="59" spans="5:10" x14ac:dyDescent="0.2">
      <c r="E59" t="s">
        <v>233</v>
      </c>
      <c r="J59" t="s">
        <v>234</v>
      </c>
    </row>
    <row r="60" spans="5:10" x14ac:dyDescent="0.2">
      <c r="E60" t="s">
        <v>235</v>
      </c>
      <c r="J60" t="s">
        <v>236</v>
      </c>
    </row>
    <row r="61" spans="5:10" x14ac:dyDescent="0.2">
      <c r="E61" t="s">
        <v>237</v>
      </c>
      <c r="J61" t="s">
        <v>238</v>
      </c>
    </row>
    <row r="62" spans="5:10" x14ac:dyDescent="0.2">
      <c r="E62" t="s">
        <v>239</v>
      </c>
      <c r="J62" t="s">
        <v>240</v>
      </c>
    </row>
    <row r="63" spans="5:10" x14ac:dyDescent="0.2">
      <c r="E63" t="s">
        <v>241</v>
      </c>
      <c r="J63" t="s">
        <v>242</v>
      </c>
    </row>
    <row r="64" spans="5:10" x14ac:dyDescent="0.2">
      <c r="E64" t="s">
        <v>243</v>
      </c>
      <c r="J64" t="s">
        <v>244</v>
      </c>
    </row>
    <row r="65" spans="5:10" x14ac:dyDescent="0.2">
      <c r="E65" t="s">
        <v>245</v>
      </c>
      <c r="J65" t="s">
        <v>246</v>
      </c>
    </row>
    <row r="66" spans="5:10" x14ac:dyDescent="0.2">
      <c r="E66" t="s">
        <v>247</v>
      </c>
      <c r="J66" t="s">
        <v>248</v>
      </c>
    </row>
    <row r="67" spans="5:10" x14ac:dyDescent="0.2">
      <c r="E67" t="s">
        <v>249</v>
      </c>
      <c r="J67" t="s">
        <v>250</v>
      </c>
    </row>
    <row r="68" spans="5:10" x14ac:dyDescent="0.2">
      <c r="E68" t="s">
        <v>251</v>
      </c>
      <c r="J68" t="s">
        <v>252</v>
      </c>
    </row>
    <row r="69" spans="5:10" x14ac:dyDescent="0.2">
      <c r="E69" t="s">
        <v>253</v>
      </c>
      <c r="J69" t="s">
        <v>254</v>
      </c>
    </row>
    <row r="70" spans="5:10" x14ac:dyDescent="0.2">
      <c r="E70" t="s">
        <v>255</v>
      </c>
      <c r="J70" t="s">
        <v>256</v>
      </c>
    </row>
    <row r="71" spans="5:10" x14ac:dyDescent="0.2">
      <c r="E71" t="s">
        <v>257</v>
      </c>
      <c r="J71" t="s">
        <v>258</v>
      </c>
    </row>
    <row r="72" spans="5:10" x14ac:dyDescent="0.2">
      <c r="E72" t="s">
        <v>259</v>
      </c>
      <c r="J72" t="s">
        <v>260</v>
      </c>
    </row>
    <row r="73" spans="5:10" x14ac:dyDescent="0.2">
      <c r="E73" t="s">
        <v>261</v>
      </c>
      <c r="J73" t="s">
        <v>262</v>
      </c>
    </row>
    <row r="74" spans="5:10" x14ac:dyDescent="0.2">
      <c r="E74" t="s">
        <v>263</v>
      </c>
      <c r="J74" t="s">
        <v>264</v>
      </c>
    </row>
    <row r="75" spans="5:10" x14ac:dyDescent="0.2">
      <c r="E75" t="s">
        <v>265</v>
      </c>
      <c r="J75" t="s">
        <v>266</v>
      </c>
    </row>
    <row r="76" spans="5:10" x14ac:dyDescent="0.2">
      <c r="E76" t="s">
        <v>267</v>
      </c>
      <c r="J76" t="s">
        <v>268</v>
      </c>
    </row>
    <row r="77" spans="5:10" x14ac:dyDescent="0.2">
      <c r="E77" t="s">
        <v>269</v>
      </c>
      <c r="J77" t="s">
        <v>270</v>
      </c>
    </row>
    <row r="78" spans="5:10" x14ac:dyDescent="0.2">
      <c r="E78" t="s">
        <v>271</v>
      </c>
      <c r="J78" t="s">
        <v>272</v>
      </c>
    </row>
    <row r="79" spans="5:10" x14ac:dyDescent="0.2">
      <c r="E79" t="s">
        <v>273</v>
      </c>
      <c r="J79" t="s">
        <v>274</v>
      </c>
    </row>
    <row r="80" spans="5:10" x14ac:dyDescent="0.2">
      <c r="E80" t="s">
        <v>275</v>
      </c>
      <c r="J80" t="s">
        <v>276</v>
      </c>
    </row>
    <row r="81" spans="5:10" x14ac:dyDescent="0.2">
      <c r="E81" t="s">
        <v>277</v>
      </c>
      <c r="J81" t="s">
        <v>278</v>
      </c>
    </row>
    <row r="82" spans="5:10" x14ac:dyDescent="0.2">
      <c r="E82" t="s">
        <v>279</v>
      </c>
      <c r="J82" t="s">
        <v>280</v>
      </c>
    </row>
    <row r="83" spans="5:10" x14ac:dyDescent="0.2">
      <c r="E83" t="s">
        <v>281</v>
      </c>
      <c r="J83" t="s">
        <v>282</v>
      </c>
    </row>
    <row r="84" spans="5:10" x14ac:dyDescent="0.2">
      <c r="E84" t="s">
        <v>283</v>
      </c>
      <c r="J84" t="s">
        <v>284</v>
      </c>
    </row>
    <row r="85" spans="5:10" x14ac:dyDescent="0.2">
      <c r="E85" t="s">
        <v>285</v>
      </c>
      <c r="J85" t="s">
        <v>286</v>
      </c>
    </row>
    <row r="86" spans="5:10" x14ac:dyDescent="0.2">
      <c r="E86" t="s">
        <v>287</v>
      </c>
      <c r="J86" t="s">
        <v>288</v>
      </c>
    </row>
    <row r="87" spans="5:10" x14ac:dyDescent="0.2">
      <c r="E87" t="s">
        <v>289</v>
      </c>
      <c r="J87" t="s">
        <v>290</v>
      </c>
    </row>
    <row r="88" spans="5:10" x14ac:dyDescent="0.2">
      <c r="E88" t="s">
        <v>291</v>
      </c>
      <c r="J88" t="s">
        <v>292</v>
      </c>
    </row>
    <row r="89" spans="5:10" x14ac:dyDescent="0.2">
      <c r="E89" t="s">
        <v>293</v>
      </c>
      <c r="J89" t="s">
        <v>294</v>
      </c>
    </row>
    <row r="90" spans="5:10" x14ac:dyDescent="0.2">
      <c r="E90" t="s">
        <v>295</v>
      </c>
      <c r="J90" t="s">
        <v>296</v>
      </c>
    </row>
    <row r="91" spans="5:10" x14ac:dyDescent="0.2">
      <c r="E91" t="s">
        <v>297</v>
      </c>
      <c r="J91" t="s">
        <v>298</v>
      </c>
    </row>
    <row r="92" spans="5:10" x14ac:dyDescent="0.2">
      <c r="E92" t="s">
        <v>299</v>
      </c>
      <c r="J92" t="s">
        <v>300</v>
      </c>
    </row>
    <row r="93" spans="5:10" x14ac:dyDescent="0.2">
      <c r="E93" t="s">
        <v>301</v>
      </c>
      <c r="J93" t="s">
        <v>302</v>
      </c>
    </row>
    <row r="94" spans="5:10" x14ac:dyDescent="0.2">
      <c r="E94" t="s">
        <v>303</v>
      </c>
      <c r="J94" t="s">
        <v>304</v>
      </c>
    </row>
    <row r="95" spans="5:10" x14ac:dyDescent="0.2">
      <c r="E95" t="s">
        <v>305</v>
      </c>
      <c r="J95" t="s">
        <v>306</v>
      </c>
    </row>
    <row r="96" spans="5:10" x14ac:dyDescent="0.2">
      <c r="E96" t="s">
        <v>307</v>
      </c>
      <c r="J96" t="s">
        <v>308</v>
      </c>
    </row>
    <row r="97" spans="5:10" x14ac:dyDescent="0.2">
      <c r="E97" t="s">
        <v>309</v>
      </c>
      <c r="J97" t="s">
        <v>310</v>
      </c>
    </row>
    <row r="98" spans="5:10" x14ac:dyDescent="0.2">
      <c r="E98" t="s">
        <v>311</v>
      </c>
      <c r="J98" t="s">
        <v>312</v>
      </c>
    </row>
    <row r="99" spans="5:10" x14ac:dyDescent="0.2">
      <c r="E99" t="s">
        <v>313</v>
      </c>
      <c r="J99" t="s">
        <v>314</v>
      </c>
    </row>
    <row r="100" spans="5:10" x14ac:dyDescent="0.2">
      <c r="E100" t="s">
        <v>315</v>
      </c>
      <c r="J100" t="s">
        <v>316</v>
      </c>
    </row>
    <row r="101" spans="5:10" x14ac:dyDescent="0.2">
      <c r="E101" t="s">
        <v>317</v>
      </c>
      <c r="J101" t="s">
        <v>318</v>
      </c>
    </row>
    <row r="102" spans="5:10" x14ac:dyDescent="0.2">
      <c r="E102" t="s">
        <v>319</v>
      </c>
      <c r="J102" t="s">
        <v>320</v>
      </c>
    </row>
    <row r="103" spans="5:10" x14ac:dyDescent="0.2">
      <c r="E103" t="s">
        <v>321</v>
      </c>
      <c r="J103" t="s">
        <v>322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99ac084-227e-4c8b-b2c7-e501d6a20c6b">
      <UserInfo>
        <DisplayName>David Peacock</DisplayName>
        <AccountId>15</AccountId>
        <AccountType/>
      </UserInfo>
      <UserInfo>
        <DisplayName>Jonathan Rayers</DisplayName>
        <AccountId>119</AccountId>
        <AccountType/>
      </UserInfo>
      <UserInfo>
        <DisplayName>Matt Greenfield</DisplayName>
        <AccountId>37</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24EFE9-0E61-4732-9B0E-ED7A9EA44AA9}">
  <ds:schemaRefs>
    <ds:schemaRef ds:uri="http://schemas.microsoft.com/sharepoint/v3/contenttype/forms"/>
  </ds:schemaRefs>
</ds:datastoreItem>
</file>

<file path=customXml/itemProps2.xml><?xml version="1.0" encoding="utf-8"?>
<ds:datastoreItem xmlns:ds="http://schemas.openxmlformats.org/officeDocument/2006/customXml" ds:itemID="{93C8E7F6-8032-43E2-8A7D-E59A54D34414}">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12ca13-3c87-49cb-8bfe-1c9a26638dc4"/>
    <ds:schemaRef ds:uri="http://purl.org/dc/elements/1.1/"/>
    <ds:schemaRef ds:uri="b99ac084-227e-4c8b-b2c7-e501d6a20c6b"/>
    <ds:schemaRef ds:uri="http://www.w3.org/XML/1998/namespace"/>
    <ds:schemaRef ds:uri="http://purl.org/dc/dcmitype/"/>
  </ds:schemaRefs>
</ds:datastoreItem>
</file>

<file path=customXml/itemProps3.xml><?xml version="1.0" encoding="utf-8"?>
<ds:datastoreItem xmlns:ds="http://schemas.openxmlformats.org/officeDocument/2006/customXml" ds:itemID="{5CC76431-9605-4085-B08F-0B2D516D3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Phil Wickens</cp:lastModifiedBy>
  <cp:revision/>
  <cp:lastPrinted>2019-08-28T09:22:48Z</cp:lastPrinted>
  <dcterms:created xsi:type="dcterms:W3CDTF">2019-07-04T07:50:40Z</dcterms:created>
  <dcterms:modified xsi:type="dcterms:W3CDTF">2019-08-29T16:06:16Z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eting">
    <vt:lpwstr/>
  </property>
  <property fmtid="{D5CDD505-2E9C-101B-9397-08002B2CF9AE}" pid="3" name="Stakeholder 4">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Stakeholder 3">
    <vt:lpwstr/>
  </property>
  <property fmtid="{D5CDD505-2E9C-101B-9397-08002B2CF9AE}" pid="9" name="Project Code">
    <vt:lpwstr>1784;#IAP, DD, FD Coordination|70ffaca6-f496-4501-b85b-abbf1ba80da7</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_dlc_DocIdItemGuid">
    <vt:lpwstr>a288a767-83f5-4826-ad58-c6e5debdc540</vt:lpwstr>
  </property>
  <property fmtid="{D5CDD505-2E9C-101B-9397-08002B2CF9AE}" pid="13" name="ContentTypeId">
    <vt:lpwstr>0x010100D6FFA90B7EB664418B9D5F6CC9AFB9AD</vt:lpwstr>
  </property>
  <property fmtid="{D5CDD505-2E9C-101B-9397-08002B2CF9AE}" pid="14" name="LoB">
    <vt:lpwstr/>
  </property>
  <property fmtid="{D5CDD505-2E9C-101B-9397-08002B2CF9AE}" pid="15" name="Function">
    <vt:lpwstr/>
  </property>
  <property fmtid="{D5CDD505-2E9C-101B-9397-08002B2CF9AE}" pid="16" name="Document Type">
    <vt:lpwstr/>
  </property>
  <property fmtid="{D5CDD505-2E9C-101B-9397-08002B2CF9AE}" pid="17" name="Site Id">
    <vt:lpwstr/>
  </property>
</Properties>
</file>